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theme/themeOverride8.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theme/themeOverride9.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theme/themeOverride14.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theme/themeOverride16.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theme/themeOverride17.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8.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9.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0.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1.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2.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23.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4.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5.xml" ContentType="application/vnd.openxmlformats-officedocument.themeOverride+xml"/>
  <Override PartName="/xl/drawings/drawing32.xml" ContentType="application/vnd.openxmlformats-officedocument.drawing+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26.xml" ContentType="application/vnd.openxmlformats-officedocument.themeOverride+xml"/>
  <Override PartName="/xl/drawings/drawing33.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27.xml" ContentType="application/vnd.openxmlformats-officedocument.themeOverride+xml"/>
  <Override PartName="/xl/drawings/drawing34.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28.xml" ContentType="application/vnd.openxmlformats-officedocument.themeOverride+xml"/>
  <Override PartName="/xl/drawings/drawing35.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29.xml" ContentType="application/vnd.openxmlformats-officedocument.themeOverride+xml"/>
  <Override PartName="/xl/drawings/drawing36.xml" ContentType="application/vnd.openxmlformats-officedocument.drawing+xml"/>
  <Override PartName="/xl/charts/chart36.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30.xml" ContentType="application/vnd.openxmlformats-officedocument.themeOverride+xml"/>
  <Override PartName="/xl/drawings/drawing37.xml" ContentType="application/vnd.openxmlformats-officedocument.drawing+xml"/>
  <Override PartName="/xl/charts/chart37.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31.xml" ContentType="application/vnd.openxmlformats-officedocument.themeOverride+xml"/>
  <Override PartName="/xl/drawings/drawing38.xml" ContentType="application/vnd.openxmlformats-officedocument.drawing+xml"/>
  <Override PartName="/xl/charts/chart38.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32.xml" ContentType="application/vnd.openxmlformats-officedocument.themeOverride+xml"/>
  <Override PartName="/xl/drawings/drawing39.xml" ContentType="application/vnd.openxmlformats-officedocument.drawing+xml"/>
  <Override PartName="/xl/charts/chart39.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33.xml" ContentType="application/vnd.openxmlformats-officedocument.themeOverride+xml"/>
  <Override PartName="/xl/drawings/drawing40.xml" ContentType="application/vnd.openxmlformats-officedocument.drawing+xml"/>
  <Override PartName="/xl/charts/chart40.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34.xml" ContentType="application/vnd.openxmlformats-officedocument.themeOverride+xml"/>
  <Override PartName="/xl/drawings/drawing41.xml" ContentType="application/vnd.openxmlformats-officedocument.drawing+xml"/>
  <Override PartName="/xl/charts/chart41.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35.xml" ContentType="application/vnd.openxmlformats-officedocument.themeOverride+xml"/>
  <Override PartName="/xl/drawings/drawing42.xml" ContentType="application/vnd.openxmlformats-officedocument.drawing+xml"/>
  <Override PartName="/xl/charts/chart42.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36.xml" ContentType="application/vnd.openxmlformats-officedocument.themeOverride+xml"/>
  <Override PartName="/xl/drawings/drawing43.xml" ContentType="application/vnd.openxmlformats-officedocument.drawing+xml"/>
  <Override PartName="/xl/charts/chart43.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37.xml" ContentType="application/vnd.openxmlformats-officedocument.themeOverride+xml"/>
  <Override PartName="/xl/drawings/drawing44.xml" ContentType="application/vnd.openxmlformats-officedocument.drawing+xml"/>
  <Override PartName="/xl/charts/chart44.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5.xml" ContentType="application/vnd.openxmlformats-officedocument.drawing+xml"/>
  <Override PartName="/xl/charts/chart45.xml" ContentType="application/vnd.openxmlformats-officedocument.drawingml.chart+xml"/>
  <Override PartName="/xl/theme/themeOverride38.xml" ContentType="application/vnd.openxmlformats-officedocument.themeOverride+xml"/>
  <Override PartName="/xl/drawings/drawing46.xml" ContentType="application/vnd.openxmlformats-officedocument.drawing+xml"/>
  <Override PartName="/xl/charts/chart46.xml" ContentType="application/vnd.openxmlformats-officedocument.drawingml.chart+xml"/>
  <Override PartName="/xl/theme/themeOverride39.xml" ContentType="application/vnd.openxmlformats-officedocument.themeOverride+xml"/>
  <Override PartName="/xl/drawings/drawing47.xml" ContentType="application/vnd.openxmlformats-officedocument.drawing+xml"/>
  <Override PartName="/xl/charts/chart47.xml" ContentType="application/vnd.openxmlformats-officedocument.drawingml.chart+xml"/>
  <Override PartName="/xl/theme/themeOverride40.xml" ContentType="application/vnd.openxmlformats-officedocument.themeOverride+xml"/>
  <Override PartName="/xl/drawings/drawing48.xml" ContentType="application/vnd.openxmlformats-officedocument.drawing+xml"/>
  <Override PartName="/xl/charts/chart48.xml" ContentType="application/vnd.openxmlformats-officedocument.drawingml.chart+xml"/>
  <Override PartName="/xl/theme/themeOverride41.xml" ContentType="application/vnd.openxmlformats-officedocument.themeOverride+xml"/>
  <Override PartName="/xl/drawings/drawing49.xml" ContentType="application/vnd.openxmlformats-officedocument.drawing+xml"/>
  <Override PartName="/xl/charts/chart49.xml" ContentType="application/vnd.openxmlformats-officedocument.drawingml.chart+xml"/>
  <Override PartName="/xl/theme/themeOverride42.xml" ContentType="application/vnd.openxmlformats-officedocument.themeOverride+xml"/>
  <Override PartName="/xl/drawings/drawing50.xml" ContentType="application/vnd.openxmlformats-officedocument.drawing+xml"/>
  <Override PartName="/xl/charts/chart50.xml" ContentType="application/vnd.openxmlformats-officedocument.drawingml.chart+xml"/>
  <Override PartName="/xl/theme/themeOverride43.xml" ContentType="application/vnd.openxmlformats-officedocument.themeOverride+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theme/themeOverride44.xml" ContentType="application/vnd.openxmlformats-officedocument.themeOverride+xml"/>
  <Override PartName="/xl/drawings/drawing54.xml" ContentType="application/vnd.openxmlformats-officedocument.drawing+xml"/>
  <Override PartName="/xl/charts/chart54.xml" ContentType="application/vnd.openxmlformats-officedocument.drawingml.chart+xml"/>
  <Override PartName="/xl/theme/themeOverride45.xml" ContentType="application/vnd.openxmlformats-officedocument.themeOverride+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drawings/drawing60.xml" ContentType="application/vnd.openxmlformats-officedocument.drawing+xml"/>
  <Override PartName="/xl/charts/chart60.xml" ContentType="application/vnd.openxmlformats-officedocument.drawingml.chart+xml"/>
  <Override PartName="/xl/drawings/drawing61.xml" ContentType="application/vnd.openxmlformats-officedocument.drawing+xml"/>
  <Override PartName="/xl/charts/chart61.xml" ContentType="application/vnd.openxmlformats-officedocument.drawingml.chart+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theme/themeOverride46.xml" ContentType="application/vnd.openxmlformats-officedocument.themeOverride+xml"/>
  <Override PartName="/xl/drawings/drawing66.xml" ContentType="application/vnd.openxmlformats-officedocument.drawing+xml"/>
  <Override PartName="/xl/charts/chart66.xml" ContentType="application/vnd.openxmlformats-officedocument.drawingml.chart+xml"/>
  <Override PartName="/xl/theme/themeOverride47.xml" ContentType="application/vnd.openxmlformats-officedocument.themeOverride+xml"/>
  <Override PartName="/xl/drawings/drawing67.xml" ContentType="application/vnd.openxmlformats-officedocument.drawing+xml"/>
  <Override PartName="/xl/charts/chart67.xml" ContentType="application/vnd.openxmlformats-officedocument.drawingml.chart+xml"/>
  <Override PartName="/xl/theme/themeOverride48.xml" ContentType="application/vnd.openxmlformats-officedocument.themeOverride+xml"/>
  <Override PartName="/xl/drawings/drawing68.xml" ContentType="application/vnd.openxmlformats-officedocument.drawing+xml"/>
  <Override PartName="/xl/charts/chart68.xml" ContentType="application/vnd.openxmlformats-officedocument.drawingml.chart+xml"/>
  <Override PartName="/xl/theme/themeOverride4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EF\Boletín_Económico\3_Marzo\"/>
    </mc:Choice>
  </mc:AlternateContent>
  <bookViews>
    <workbookView xWindow="0" yWindow="0" windowWidth="21570" windowHeight="8070" tabRatio="800" firstSheet="66" activeTab="68"/>
  </bookViews>
  <sheets>
    <sheet name="F1" sheetId="1" r:id="rId1"/>
    <sheet name="F2" sheetId="2" r:id="rId2"/>
    <sheet name="F3" sheetId="3" r:id="rId3"/>
    <sheet name="F4" sheetId="4" r:id="rId4"/>
    <sheet name="F5" sheetId="5" r:id="rId5"/>
    <sheet name="F6" sheetId="6" r:id="rId6"/>
    <sheet name="F7" sheetId="7" r:id="rId7"/>
    <sheet name="F8" sheetId="8" r:id="rId8"/>
    <sheet name="F9" sheetId="9" r:id="rId9"/>
    <sheet name="F10" sheetId="10" r:id="rId10"/>
    <sheet name="F11" sheetId="11" r:id="rId11"/>
    <sheet name="F12" sheetId="12" r:id="rId12"/>
    <sheet name="F13" sheetId="13" r:id="rId13"/>
    <sheet name="F14" sheetId="14" r:id="rId14"/>
    <sheet name="F15" sheetId="15" r:id="rId15"/>
    <sheet name="F16" sheetId="16" r:id="rId16"/>
    <sheet name="F17" sheetId="17" r:id="rId17"/>
    <sheet name="F18" sheetId="18" r:id="rId18"/>
    <sheet name="F19" sheetId="19" r:id="rId19"/>
    <sheet name="F20" sheetId="20" r:id="rId20"/>
    <sheet name="F21" sheetId="21" r:id="rId21"/>
    <sheet name="F22" sheetId="23" r:id="rId22"/>
    <sheet name="F23" sheetId="24" r:id="rId23"/>
    <sheet name="F24" sheetId="25" r:id="rId24"/>
    <sheet name="F25" sheetId="26" r:id="rId25"/>
    <sheet name="F26" sheetId="27" r:id="rId26"/>
    <sheet name="F27" sheetId="28" r:id="rId27"/>
    <sheet name="F28" sheetId="29" r:id="rId28"/>
    <sheet name="F29" sheetId="30" r:id="rId29"/>
    <sheet name="F30" sheetId="31" r:id="rId30"/>
    <sheet name="F31" sheetId="32" r:id="rId31"/>
    <sheet name="F32" sheetId="33" r:id="rId32"/>
    <sheet name="F33" sheetId="34" r:id="rId33"/>
    <sheet name="F34" sheetId="35" r:id="rId34"/>
    <sheet name="F35" sheetId="36" r:id="rId35"/>
    <sheet name="F36" sheetId="37" r:id="rId36"/>
    <sheet name="F37" sheetId="38" r:id="rId37"/>
    <sheet name="F38" sheetId="39" r:id="rId38"/>
    <sheet name="F39" sheetId="40" r:id="rId39"/>
    <sheet name="F40" sheetId="41" r:id="rId40"/>
    <sheet name="F41" sheetId="42" r:id="rId41"/>
    <sheet name="F42" sheetId="43" r:id="rId42"/>
    <sheet name="F43" sheetId="44" r:id="rId43"/>
    <sheet name="F44" sheetId="47" r:id="rId44"/>
    <sheet name="F45" sheetId="48" r:id="rId45"/>
    <sheet name="F46" sheetId="49" r:id="rId46"/>
    <sheet name="F47" sheetId="50" r:id="rId47"/>
    <sheet name="F48" sheetId="51" r:id="rId48"/>
    <sheet name="F49" sheetId="52" r:id="rId49"/>
    <sheet name="F50" sheetId="53" r:id="rId50"/>
    <sheet name="F51" sheetId="54" r:id="rId51"/>
    <sheet name="F52" sheetId="55" r:id="rId52"/>
    <sheet name="F53" sheetId="56" r:id="rId53"/>
    <sheet name="F54" sheetId="57" r:id="rId54"/>
    <sheet name="F55" sheetId="58" r:id="rId55"/>
    <sheet name="F56" sheetId="59" r:id="rId56"/>
    <sheet name="F57" sheetId="60" r:id="rId57"/>
    <sheet name="F58" sheetId="61" r:id="rId58"/>
    <sheet name="F59" sheetId="62" r:id="rId59"/>
    <sheet name="F60" sheetId="63" r:id="rId60"/>
    <sheet name="F61 Bovino" sheetId="64" r:id="rId61"/>
    <sheet name="F61 Caprino" sheetId="65" r:id="rId62"/>
    <sheet name="F61 Ovino" sheetId="66" r:id="rId63"/>
    <sheet name="F61 Porcino" sheetId="67" r:id="rId64"/>
    <sheet name="F62" sheetId="71" r:id="rId65"/>
    <sheet name="F63" sheetId="72" r:id="rId66"/>
    <sheet name="Consumo kWh CFE" sheetId="73" r:id="rId67"/>
    <sheet name="Usuarios CFE" sheetId="74" r:id="rId68"/>
    <sheet name="F74" sheetId="85" r:id="rId69"/>
    <sheet name="Tabla 1 y 2" sheetId="22" r:id="rId70"/>
    <sheet name="T3" sheetId="45" r:id="rId71"/>
    <sheet name="T4" sheetId="46" r:id="rId72"/>
    <sheet name="T5" sheetId="68" r:id="rId73"/>
    <sheet name="T6" sheetId="69" r:id="rId74"/>
    <sheet name="T7" sheetId="70" r:id="rId75"/>
    <sheet name="T8" sheetId="75" r:id="rId76"/>
    <sheet name="T9" sheetId="76" r:id="rId77"/>
    <sheet name="T10" sheetId="77" r:id="rId78"/>
    <sheet name="T11" sheetId="78" r:id="rId79"/>
    <sheet name="T12" sheetId="79" r:id="rId80"/>
    <sheet name="T13" sheetId="80" r:id="rId81"/>
    <sheet name="T14" sheetId="81" r:id="rId82"/>
    <sheet name="T15" sheetId="82" r:id="rId83"/>
    <sheet name="T16" sheetId="83" r:id="rId84"/>
    <sheet name="T17" sheetId="84" r:id="rId85"/>
  </sheets>
  <externalReferences>
    <externalReference r:id="rId86"/>
    <externalReference r:id="rId87"/>
    <externalReference r:id="rId88"/>
  </externalReferences>
  <definedNames>
    <definedName name="_xlnm._FilterDatabase" localSheetId="0" hidden="1">'F1'!$C$5:$R$53</definedName>
    <definedName name="_xlnm._FilterDatabase" localSheetId="21" hidden="1">'F22'!$A$5:$B$176</definedName>
    <definedName name="_xlnm._FilterDatabase" localSheetId="22" hidden="1">'F23'!$A$5:$B$5</definedName>
    <definedName name="_xlnm._FilterDatabase" localSheetId="40" hidden="1">'F41'!$A$5:$B$38</definedName>
    <definedName name="_xlnm._FilterDatabase" localSheetId="41" hidden="1">'F42'!$A$5:$B$38</definedName>
    <definedName name="_xlnm._FilterDatabase" localSheetId="42" hidden="1">'F43'!$A$5:$B$38</definedName>
    <definedName name="_xlnm._FilterDatabase" localSheetId="50" hidden="1">'F51'!$B$46:$F$94</definedName>
    <definedName name="_xlnm._FilterDatabase" localSheetId="64" hidden="1">'F62'!$A$1:$K$1</definedName>
    <definedName name="_xlnm._FilterDatabase" localSheetId="65" hidden="1">'F63'!$B$1:$J$1</definedName>
    <definedName name="_xlnm._FilterDatabase" localSheetId="6" hidden="1">'F7'!$A$5:$B$37</definedName>
    <definedName name="_xlnm._FilterDatabase" localSheetId="7" hidden="1">'F8'!$A$5:$B$37</definedName>
    <definedName name="A_impresión_IM" localSheetId="20">#REF!</definedName>
    <definedName name="A_impresión_IM">#REF!</definedName>
    <definedName name="A_impresión_IM2">#REF!</definedName>
    <definedName name="_xlnm.Print_Area" localSheetId="20">'F21'!#REF!</definedName>
    <definedName name="HTML_CodePage" hidden="1">1252</definedName>
    <definedName name="HTML_Control" localSheetId="20" hidden="1">{"'III15-0095'!$A$1:$N$151"}</definedName>
    <definedName name="HTML_Control" hidden="1">{"'III15-0095'!$A$1:$N$151"}</definedName>
    <definedName name="HTML_Description" hidden="1">""</definedName>
    <definedName name="HTML_Email" hidden="1">""</definedName>
    <definedName name="HTML_Header" hidden="1">""</definedName>
    <definedName name="HTML_LastUpdate" hidden="1">"07/02/2007"</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"G:\EstadInternet\Cap-3\0095.htm"</definedName>
    <definedName name="HTML_Title" hidden="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85" l="1"/>
  <c r="L38" i="85"/>
  <c r="L37" i="85"/>
  <c r="L36" i="85"/>
  <c r="L35" i="85"/>
  <c r="L34" i="85"/>
  <c r="L33" i="85"/>
  <c r="L32" i="85"/>
  <c r="L31" i="85"/>
  <c r="L30" i="85"/>
  <c r="L29" i="85"/>
  <c r="L28" i="85"/>
  <c r="L27" i="85"/>
  <c r="L26" i="85"/>
  <c r="L25" i="85"/>
  <c r="L24" i="85"/>
  <c r="L23" i="85"/>
  <c r="L22" i="85"/>
  <c r="L21" i="85"/>
  <c r="L20" i="85"/>
  <c r="L19" i="85"/>
  <c r="L18" i="85"/>
  <c r="L17" i="85"/>
  <c r="L16" i="85"/>
  <c r="L15" i="85"/>
  <c r="L14" i="85"/>
  <c r="L13" i="85"/>
  <c r="L12" i="85"/>
  <c r="L11" i="85"/>
  <c r="L10" i="85"/>
  <c r="L9" i="85"/>
  <c r="L8" i="85"/>
  <c r="B8" i="85"/>
  <c r="H11" i="70" l="1"/>
  <c r="G11" i="70"/>
  <c r="F11" i="70"/>
  <c r="E11" i="70"/>
  <c r="K11" i="70" s="1"/>
  <c r="D11" i="70"/>
  <c r="I11" i="70" s="1"/>
  <c r="C11" i="70"/>
  <c r="B11" i="70"/>
  <c r="M10" i="70"/>
  <c r="J10" i="70"/>
  <c r="I10" i="70"/>
  <c r="H10" i="70"/>
  <c r="M9" i="70"/>
  <c r="J9" i="70"/>
  <c r="I9" i="70"/>
  <c r="H9" i="70"/>
  <c r="M8" i="70"/>
  <c r="J8" i="70"/>
  <c r="I8" i="70"/>
  <c r="H8" i="70"/>
  <c r="M7" i="70"/>
  <c r="J7" i="70"/>
  <c r="I7" i="70"/>
  <c r="H7" i="70"/>
  <c r="J10" i="69"/>
  <c r="G10" i="69"/>
  <c r="H10" i="69" s="1"/>
  <c r="F10" i="69"/>
  <c r="E10" i="69"/>
  <c r="D10" i="69"/>
  <c r="I10" i="69" s="1"/>
  <c r="C10" i="69"/>
  <c r="K10" i="69" s="1"/>
  <c r="B10" i="69"/>
  <c r="J9" i="69"/>
  <c r="I9" i="69"/>
  <c r="H9" i="69"/>
  <c r="J8" i="69"/>
  <c r="I8" i="69"/>
  <c r="H8" i="69"/>
  <c r="J7" i="69"/>
  <c r="I7" i="69"/>
  <c r="H7" i="69"/>
  <c r="J6" i="69"/>
  <c r="I6" i="69"/>
  <c r="H6" i="69"/>
  <c r="H10" i="68"/>
  <c r="G10" i="68"/>
  <c r="F10" i="68"/>
  <c r="E10" i="68"/>
  <c r="K10" i="68" s="1"/>
  <c r="D10" i="68"/>
  <c r="I10" i="68" s="1"/>
  <c r="C10" i="68"/>
  <c r="B10" i="68"/>
  <c r="J9" i="68"/>
  <c r="I9" i="68"/>
  <c r="H9" i="68"/>
  <c r="J8" i="68"/>
  <c r="I8" i="68"/>
  <c r="H8" i="68"/>
  <c r="J7" i="68"/>
  <c r="I7" i="68"/>
  <c r="H7" i="68"/>
  <c r="J6" i="68"/>
  <c r="I6" i="68"/>
  <c r="H6" i="68"/>
  <c r="J32" i="67"/>
  <c r="I32" i="67"/>
  <c r="J31" i="67"/>
  <c r="I31" i="67"/>
  <c r="J30" i="67"/>
  <c r="I30" i="67"/>
  <c r="J29" i="67"/>
  <c r="I29" i="67"/>
  <c r="J28" i="67"/>
  <c r="I28" i="67"/>
  <c r="J27" i="67"/>
  <c r="I27" i="67"/>
  <c r="J26" i="67"/>
  <c r="I26" i="67"/>
  <c r="J25" i="67"/>
  <c r="I25" i="67"/>
  <c r="J24" i="67"/>
  <c r="I24" i="67"/>
  <c r="J23" i="67"/>
  <c r="I23" i="67"/>
  <c r="J22" i="67"/>
  <c r="I22" i="67"/>
  <c r="J21" i="67"/>
  <c r="I21" i="67"/>
  <c r="J20" i="67"/>
  <c r="I20" i="67"/>
  <c r="J32" i="66"/>
  <c r="I32" i="66"/>
  <c r="J31" i="66"/>
  <c r="I31" i="66"/>
  <c r="J30" i="66"/>
  <c r="I30" i="66"/>
  <c r="J29" i="66"/>
  <c r="I29" i="66"/>
  <c r="J28" i="66"/>
  <c r="I28" i="66"/>
  <c r="J27" i="66"/>
  <c r="I27" i="66"/>
  <c r="J26" i="66"/>
  <c r="I26" i="66"/>
  <c r="J25" i="66"/>
  <c r="I25" i="66"/>
  <c r="J24" i="66"/>
  <c r="I24" i="66"/>
  <c r="J23" i="66"/>
  <c r="I23" i="66"/>
  <c r="J22" i="66"/>
  <c r="I22" i="66"/>
  <c r="J21" i="66"/>
  <c r="I21" i="66"/>
  <c r="J20" i="66"/>
  <c r="I20" i="66"/>
  <c r="J36" i="65"/>
  <c r="I36" i="65"/>
  <c r="J35" i="65"/>
  <c r="I35" i="65"/>
  <c r="J34" i="65"/>
  <c r="I34" i="65"/>
  <c r="J33" i="65"/>
  <c r="I33" i="65"/>
  <c r="J32" i="65"/>
  <c r="I32" i="65"/>
  <c r="J31" i="65"/>
  <c r="I31" i="65"/>
  <c r="J30" i="65"/>
  <c r="I30" i="65"/>
  <c r="J29" i="65"/>
  <c r="I29" i="65"/>
  <c r="J28" i="65"/>
  <c r="I28" i="65"/>
  <c r="J27" i="65"/>
  <c r="I27" i="65"/>
  <c r="J26" i="65"/>
  <c r="I26" i="65"/>
  <c r="J25" i="65"/>
  <c r="I25" i="65"/>
  <c r="J24" i="65"/>
  <c r="I24" i="65"/>
  <c r="J35" i="64"/>
  <c r="I35" i="64"/>
  <c r="J34" i="64"/>
  <c r="I34" i="64"/>
  <c r="J33" i="64"/>
  <c r="I33" i="64"/>
  <c r="J32" i="64"/>
  <c r="I32" i="64"/>
  <c r="J31" i="64"/>
  <c r="I31" i="64"/>
  <c r="J30" i="64"/>
  <c r="I30" i="64"/>
  <c r="J29" i="64"/>
  <c r="I29" i="64"/>
  <c r="J28" i="64"/>
  <c r="I28" i="64"/>
  <c r="J27" i="64"/>
  <c r="I27" i="64"/>
  <c r="J26" i="64"/>
  <c r="I26" i="64"/>
  <c r="J25" i="64"/>
  <c r="I25" i="64"/>
  <c r="J24" i="64"/>
  <c r="I24" i="64"/>
  <c r="J23" i="64"/>
  <c r="I23" i="64"/>
  <c r="B41" i="63"/>
  <c r="C40" i="63" s="1"/>
  <c r="D38" i="63"/>
  <c r="C38" i="63"/>
  <c r="D37" i="63"/>
  <c r="D36" i="63"/>
  <c r="C36" i="63"/>
  <c r="D35" i="63"/>
  <c r="D34" i="63"/>
  <c r="C34" i="63"/>
  <c r="D33" i="63"/>
  <c r="D32" i="63"/>
  <c r="C32" i="63"/>
  <c r="D31" i="63"/>
  <c r="D30" i="63"/>
  <c r="C30" i="63"/>
  <c r="D29" i="63"/>
  <c r="D28" i="63"/>
  <c r="C28" i="63"/>
  <c r="D27" i="63"/>
  <c r="D26" i="63"/>
  <c r="C26" i="63"/>
  <c r="D25" i="63"/>
  <c r="D24" i="63"/>
  <c r="C24" i="63"/>
  <c r="D23" i="63"/>
  <c r="D22" i="63"/>
  <c r="C22" i="63"/>
  <c r="D21" i="63"/>
  <c r="D20" i="63"/>
  <c r="C20" i="63"/>
  <c r="D19" i="63"/>
  <c r="D18" i="63"/>
  <c r="C18" i="63"/>
  <c r="D17" i="63"/>
  <c r="D16" i="63"/>
  <c r="C16" i="63"/>
  <c r="D15" i="63"/>
  <c r="D14" i="63"/>
  <c r="C14" i="63"/>
  <c r="D13" i="63"/>
  <c r="D12" i="63"/>
  <c r="C12" i="63"/>
  <c r="D11" i="63"/>
  <c r="D10" i="63"/>
  <c r="C10" i="63"/>
  <c r="B41" i="62"/>
  <c r="D40" i="62"/>
  <c r="C40" i="62"/>
  <c r="D39" i="62"/>
  <c r="C39" i="62"/>
  <c r="D38" i="62"/>
  <c r="C38" i="62"/>
  <c r="D37" i="62"/>
  <c r="C37" i="62"/>
  <c r="D36" i="62"/>
  <c r="C36" i="62"/>
  <c r="D35" i="62"/>
  <c r="C35" i="62"/>
  <c r="D34" i="62"/>
  <c r="C34" i="62"/>
  <c r="D33" i="62"/>
  <c r="C33" i="62"/>
  <c r="D32" i="62"/>
  <c r="C32" i="62"/>
  <c r="D31" i="62"/>
  <c r="C31" i="62"/>
  <c r="D30" i="62"/>
  <c r="C30" i="62"/>
  <c r="D29" i="62"/>
  <c r="C29" i="62"/>
  <c r="D28" i="62"/>
  <c r="C28" i="62"/>
  <c r="D27" i="62"/>
  <c r="C27" i="62"/>
  <c r="D26" i="62"/>
  <c r="C26" i="62"/>
  <c r="D25" i="62"/>
  <c r="C25" i="62"/>
  <c r="D24" i="62"/>
  <c r="C24" i="62"/>
  <c r="D23" i="62"/>
  <c r="C23" i="62"/>
  <c r="D22" i="62"/>
  <c r="C22" i="62"/>
  <c r="D21" i="62"/>
  <c r="C21" i="62"/>
  <c r="D20" i="62"/>
  <c r="C20" i="62"/>
  <c r="D19" i="62"/>
  <c r="C19" i="62"/>
  <c r="D18" i="62"/>
  <c r="C18" i="62"/>
  <c r="D17" i="62"/>
  <c r="C17" i="62"/>
  <c r="D16" i="62"/>
  <c r="C16" i="62"/>
  <c r="D15" i="62"/>
  <c r="C15" i="62"/>
  <c r="D14" i="62"/>
  <c r="C14" i="62"/>
  <c r="D13" i="62"/>
  <c r="C13" i="62"/>
  <c r="D12" i="62"/>
  <c r="C12" i="62"/>
  <c r="D11" i="62"/>
  <c r="C11" i="62"/>
  <c r="D10" i="62"/>
  <c r="C10" i="62"/>
  <c r="C41" i="62" s="1"/>
  <c r="C41" i="61"/>
  <c r="B41" i="61"/>
  <c r="D40" i="61"/>
  <c r="C40" i="61"/>
  <c r="D39" i="61"/>
  <c r="C39" i="61"/>
  <c r="D38" i="61"/>
  <c r="C38" i="61"/>
  <c r="D37" i="61"/>
  <c r="C37" i="61"/>
  <c r="D36" i="61"/>
  <c r="C36" i="61"/>
  <c r="D35" i="61"/>
  <c r="C35" i="61"/>
  <c r="D34" i="61"/>
  <c r="C34" i="61"/>
  <c r="D33" i="61"/>
  <c r="C33" i="61"/>
  <c r="D32" i="61"/>
  <c r="C32" i="61"/>
  <c r="D31" i="61"/>
  <c r="C31" i="61"/>
  <c r="D30" i="61"/>
  <c r="C30" i="61"/>
  <c r="D29" i="61"/>
  <c r="C29" i="61"/>
  <c r="D28" i="61"/>
  <c r="C28" i="61"/>
  <c r="D27" i="61"/>
  <c r="C27" i="61"/>
  <c r="D26" i="61"/>
  <c r="C26" i="61"/>
  <c r="D25" i="61"/>
  <c r="C25" i="61"/>
  <c r="D24" i="61"/>
  <c r="C24" i="61"/>
  <c r="D23" i="61"/>
  <c r="C23" i="61"/>
  <c r="D22" i="61"/>
  <c r="C22" i="61"/>
  <c r="D21" i="61"/>
  <c r="C21" i="61"/>
  <c r="D20" i="61"/>
  <c r="C20" i="61"/>
  <c r="D19" i="61"/>
  <c r="C19" i="61"/>
  <c r="D18" i="61"/>
  <c r="C18" i="61"/>
  <c r="D17" i="61"/>
  <c r="C17" i="61"/>
  <c r="D16" i="61"/>
  <c r="C16" i="61"/>
  <c r="D15" i="61"/>
  <c r="C15" i="61"/>
  <c r="D14" i="61"/>
  <c r="C14" i="61"/>
  <c r="D13" i="61"/>
  <c r="C13" i="61"/>
  <c r="D12" i="61"/>
  <c r="C12" i="61"/>
  <c r="D11" i="61"/>
  <c r="C11" i="61"/>
  <c r="D10" i="61"/>
  <c r="C10" i="61"/>
  <c r="C40" i="60"/>
  <c r="B40" i="60"/>
  <c r="D39" i="60"/>
  <c r="C39" i="60"/>
  <c r="D38" i="60"/>
  <c r="C38" i="60"/>
  <c r="D37" i="60"/>
  <c r="C37" i="60"/>
  <c r="D36" i="60"/>
  <c r="C36" i="60"/>
  <c r="D35" i="60"/>
  <c r="C35" i="60"/>
  <c r="D34" i="60"/>
  <c r="C34" i="60"/>
  <c r="D33" i="60"/>
  <c r="C33" i="60"/>
  <c r="D32" i="60"/>
  <c r="C32" i="60"/>
  <c r="D31" i="60"/>
  <c r="C31" i="60"/>
  <c r="D30" i="60"/>
  <c r="C30" i="60"/>
  <c r="D29" i="60"/>
  <c r="C29" i="60"/>
  <c r="D28" i="60"/>
  <c r="C28" i="60"/>
  <c r="D27" i="60"/>
  <c r="C27" i="60"/>
  <c r="D26" i="60"/>
  <c r="C26" i="60"/>
  <c r="D25" i="60"/>
  <c r="C25" i="60"/>
  <c r="D24" i="60"/>
  <c r="C24" i="60"/>
  <c r="D23" i="60"/>
  <c r="C23" i="60"/>
  <c r="D22" i="60"/>
  <c r="C22" i="60"/>
  <c r="D21" i="60"/>
  <c r="C21" i="60"/>
  <c r="D20" i="60"/>
  <c r="C20" i="60"/>
  <c r="D19" i="60"/>
  <c r="C19" i="60"/>
  <c r="D18" i="60"/>
  <c r="C18" i="60"/>
  <c r="D17" i="60"/>
  <c r="C17" i="60"/>
  <c r="D16" i="60"/>
  <c r="C16" i="60"/>
  <c r="D15" i="60"/>
  <c r="C15" i="60"/>
  <c r="D14" i="60"/>
  <c r="C14" i="60"/>
  <c r="D13" i="60"/>
  <c r="C13" i="60"/>
  <c r="D12" i="60"/>
  <c r="C12" i="60"/>
  <c r="D11" i="60"/>
  <c r="C11" i="60"/>
  <c r="D10" i="60"/>
  <c r="C10" i="60"/>
  <c r="D9" i="60"/>
  <c r="C9" i="60"/>
  <c r="C20" i="59"/>
  <c r="C19" i="58"/>
  <c r="C11" i="63" l="1"/>
  <c r="C41" i="63" s="1"/>
  <c r="C13" i="63"/>
  <c r="C15" i="63"/>
  <c r="C17" i="63"/>
  <c r="C19" i="63"/>
  <c r="C21" i="63"/>
  <c r="C23" i="63"/>
  <c r="C25" i="63"/>
  <c r="C27" i="63"/>
  <c r="C29" i="63"/>
  <c r="C31" i="63"/>
  <c r="C33" i="63"/>
  <c r="C35" i="63"/>
  <c r="C37" i="63"/>
  <c r="C39" i="63"/>
  <c r="J10" i="68"/>
  <c r="J11" i="70"/>
  <c r="J117" i="54" l="1"/>
  <c r="J116" i="54"/>
  <c r="J115" i="54"/>
  <c r="J114" i="54"/>
  <c r="J113" i="54"/>
  <c r="J112" i="54"/>
  <c r="J111" i="54"/>
  <c r="J110" i="54"/>
  <c r="J109" i="54"/>
  <c r="J108" i="54"/>
  <c r="J107" i="54"/>
  <c r="J106" i="54"/>
  <c r="J105" i="54"/>
  <c r="J104" i="54"/>
  <c r="J103" i="54"/>
  <c r="J102" i="54"/>
  <c r="J101" i="54"/>
  <c r="J100" i="54"/>
  <c r="J99" i="54"/>
  <c r="J98" i="54"/>
  <c r="J97" i="54"/>
  <c r="J96" i="54"/>
  <c r="J95" i="54"/>
  <c r="J92" i="54"/>
  <c r="J88" i="54"/>
  <c r="J84" i="54"/>
  <c r="J80" i="54"/>
  <c r="J76" i="54"/>
  <c r="J72" i="54"/>
  <c r="J68" i="54"/>
  <c r="J64" i="54"/>
  <c r="J60" i="54"/>
  <c r="J56" i="54"/>
  <c r="J52" i="54"/>
  <c r="J48" i="54"/>
  <c r="J46" i="54"/>
  <c r="G41" i="54"/>
  <c r="G40" i="54"/>
  <c r="G39" i="54"/>
  <c r="G38" i="54"/>
  <c r="G37" i="54"/>
  <c r="G36" i="54"/>
  <c r="G35" i="54"/>
  <c r="G34" i="54"/>
  <c r="G33" i="54"/>
  <c r="G32" i="54"/>
  <c r="G31" i="54"/>
  <c r="G30" i="54"/>
  <c r="G29" i="54"/>
  <c r="G28" i="54"/>
  <c r="G27" i="54"/>
  <c r="G26" i="54"/>
  <c r="G25" i="54"/>
  <c r="G24" i="54"/>
  <c r="G23" i="54"/>
  <c r="G22" i="54"/>
  <c r="G21" i="54"/>
  <c r="G20" i="54"/>
  <c r="G19" i="54"/>
  <c r="G18" i="54"/>
  <c r="G17" i="54"/>
  <c r="G16" i="54"/>
  <c r="G15" i="54"/>
  <c r="G14" i="54"/>
  <c r="G13" i="54"/>
  <c r="G12" i="54"/>
  <c r="G11" i="54"/>
  <c r="G10" i="54"/>
  <c r="G9" i="54"/>
  <c r="G8" i="54"/>
  <c r="G7" i="54"/>
  <c r="G6" i="54"/>
  <c r="G30" i="52" l="1"/>
  <c r="G28" i="52"/>
  <c r="G26" i="52"/>
  <c r="G24" i="52"/>
  <c r="G22" i="52"/>
  <c r="G20" i="52"/>
  <c r="G18" i="52"/>
  <c r="G16" i="52"/>
  <c r="G14" i="52"/>
  <c r="G12" i="52"/>
  <c r="G10" i="52"/>
  <c r="G8" i="52"/>
  <c r="G6" i="52"/>
  <c r="G30" i="51"/>
  <c r="F30" i="51"/>
  <c r="G28" i="51"/>
  <c r="G26" i="51"/>
  <c r="F26" i="51"/>
  <c r="G24" i="51"/>
  <c r="G22" i="51"/>
  <c r="F22" i="51"/>
  <c r="G20" i="51"/>
  <c r="G18" i="51"/>
  <c r="F18" i="51"/>
  <c r="G16" i="51"/>
  <c r="G14" i="51"/>
  <c r="F14" i="51"/>
  <c r="G12" i="51"/>
  <c r="G10" i="51"/>
  <c r="F10" i="51"/>
  <c r="G8" i="51"/>
  <c r="G6" i="51"/>
  <c r="F6" i="51"/>
  <c r="D32" i="50"/>
  <c r="G31" i="52" s="1"/>
  <c r="G31" i="50"/>
  <c r="D31" i="50"/>
  <c r="F31" i="50" s="1"/>
  <c r="G30" i="50"/>
  <c r="F30" i="50"/>
  <c r="D30" i="50"/>
  <c r="G29" i="52" s="1"/>
  <c r="F29" i="50"/>
  <c r="D29" i="50"/>
  <c r="G29" i="50" s="1"/>
  <c r="D28" i="50"/>
  <c r="G27" i="52" s="1"/>
  <c r="G27" i="50"/>
  <c r="D27" i="50"/>
  <c r="F27" i="50" s="1"/>
  <c r="G26" i="50"/>
  <c r="F26" i="50"/>
  <c r="D26" i="50"/>
  <c r="G25" i="52" s="1"/>
  <c r="F25" i="50"/>
  <c r="D25" i="50"/>
  <c r="G25" i="50" s="1"/>
  <c r="D24" i="50"/>
  <c r="G23" i="52" s="1"/>
  <c r="G23" i="50"/>
  <c r="D23" i="50"/>
  <c r="F23" i="50" s="1"/>
  <c r="G22" i="50"/>
  <c r="F22" i="50"/>
  <c r="D22" i="50"/>
  <c r="G21" i="52" s="1"/>
  <c r="F21" i="50"/>
  <c r="D21" i="50"/>
  <c r="G21" i="50" s="1"/>
  <c r="D20" i="50"/>
  <c r="G19" i="52" s="1"/>
  <c r="G19" i="50"/>
  <c r="D19" i="50"/>
  <c r="F19" i="50" s="1"/>
  <c r="G18" i="50"/>
  <c r="F18" i="50"/>
  <c r="D18" i="50"/>
  <c r="G17" i="52" s="1"/>
  <c r="F17" i="50"/>
  <c r="D17" i="50"/>
  <c r="G17" i="50" s="1"/>
  <c r="D16" i="50"/>
  <c r="G15" i="52" s="1"/>
  <c r="G15" i="50"/>
  <c r="D15" i="50"/>
  <c r="F15" i="50" s="1"/>
  <c r="G14" i="50"/>
  <c r="F14" i="50"/>
  <c r="D14" i="50"/>
  <c r="G13" i="52" s="1"/>
  <c r="F13" i="50"/>
  <c r="D13" i="50"/>
  <c r="G13" i="50" s="1"/>
  <c r="D12" i="50"/>
  <c r="G11" i="52" s="1"/>
  <c r="G11" i="50"/>
  <c r="D11" i="50"/>
  <c r="F11" i="50" s="1"/>
  <c r="G10" i="50"/>
  <c r="F10" i="50"/>
  <c r="D10" i="50"/>
  <c r="G9" i="52" s="1"/>
  <c r="F9" i="50"/>
  <c r="D9" i="50"/>
  <c r="G9" i="50" s="1"/>
  <c r="D8" i="50"/>
  <c r="G7" i="52" s="1"/>
  <c r="G7" i="50"/>
  <c r="D7" i="50"/>
  <c r="F7" i="50" s="1"/>
  <c r="F8" i="51" l="1"/>
  <c r="F12" i="51"/>
  <c r="F16" i="51"/>
  <c r="F20" i="51"/>
  <c r="F24" i="51"/>
  <c r="F28" i="51"/>
  <c r="F6" i="52"/>
  <c r="F8" i="52"/>
  <c r="F10" i="52"/>
  <c r="F12" i="52"/>
  <c r="F14" i="52"/>
  <c r="F16" i="52"/>
  <c r="F18" i="52"/>
  <c r="F20" i="52"/>
  <c r="F22" i="52"/>
  <c r="F24" i="52"/>
  <c r="F26" i="52"/>
  <c r="F28" i="52"/>
  <c r="F30" i="52"/>
  <c r="F8" i="50"/>
  <c r="F12" i="50"/>
  <c r="F16" i="50"/>
  <c r="F20" i="50"/>
  <c r="F24" i="50"/>
  <c r="F28" i="50"/>
  <c r="F32" i="50"/>
  <c r="F7" i="51"/>
  <c r="F9" i="51"/>
  <c r="F11" i="51"/>
  <c r="F13" i="51"/>
  <c r="F15" i="51"/>
  <c r="F17" i="51"/>
  <c r="F19" i="51"/>
  <c r="F21" i="51"/>
  <c r="F23" i="51"/>
  <c r="F25" i="51"/>
  <c r="F27" i="51"/>
  <c r="F29" i="51"/>
  <c r="F31" i="51"/>
  <c r="F7" i="52"/>
  <c r="F9" i="52"/>
  <c r="F11" i="52"/>
  <c r="F13" i="52"/>
  <c r="F15" i="52"/>
  <c r="F17" i="52"/>
  <c r="F19" i="52"/>
  <c r="F21" i="52"/>
  <c r="F23" i="52"/>
  <c r="F25" i="52"/>
  <c r="F27" i="52"/>
  <c r="F29" i="52"/>
  <c r="F31" i="52"/>
  <c r="G8" i="50"/>
  <c r="G12" i="50"/>
  <c r="G16" i="50"/>
  <c r="G20" i="50"/>
  <c r="G24" i="50"/>
  <c r="G28" i="50"/>
  <c r="G32" i="50"/>
  <c r="G7" i="51"/>
  <c r="G9" i="51"/>
  <c r="G11" i="51"/>
  <c r="G13" i="51"/>
  <c r="G15" i="51"/>
  <c r="G17" i="51"/>
  <c r="G19" i="51"/>
  <c r="G21" i="51"/>
  <c r="G23" i="51"/>
  <c r="G25" i="51"/>
  <c r="G27" i="51"/>
  <c r="G29" i="51"/>
  <c r="G31" i="51"/>
  <c r="E61" i="48" l="1"/>
  <c r="E60" i="48"/>
  <c r="E59" i="48"/>
  <c r="E58" i="48"/>
  <c r="E57" i="48"/>
  <c r="E56" i="48"/>
  <c r="E55" i="48"/>
  <c r="E54" i="48"/>
  <c r="E53" i="48"/>
  <c r="E52" i="48"/>
  <c r="E51" i="48"/>
  <c r="E50" i="48"/>
  <c r="E49" i="48"/>
  <c r="E48" i="48"/>
  <c r="E47" i="48"/>
  <c r="E46" i="48"/>
  <c r="E45" i="48"/>
  <c r="E44" i="48"/>
  <c r="E43" i="48"/>
  <c r="E42" i="48"/>
  <c r="E41" i="48"/>
  <c r="E40" i="48"/>
  <c r="E39" i="48"/>
  <c r="E38" i="48"/>
  <c r="E37" i="48"/>
  <c r="E36" i="48"/>
  <c r="E35" i="48"/>
  <c r="E34" i="48"/>
  <c r="E33" i="48"/>
  <c r="E32" i="48"/>
  <c r="E31" i="48"/>
  <c r="E30" i="48"/>
  <c r="E29" i="48"/>
  <c r="E28" i="48"/>
  <c r="E27" i="48"/>
  <c r="E26" i="48"/>
  <c r="E25" i="48"/>
  <c r="E24" i="48"/>
  <c r="E23" i="48"/>
  <c r="E22" i="48"/>
  <c r="E21" i="48"/>
  <c r="E20" i="48"/>
  <c r="E19" i="48"/>
  <c r="E18" i="48"/>
  <c r="E17" i="48"/>
  <c r="E16" i="48"/>
  <c r="E15" i="48"/>
  <c r="E14" i="48"/>
  <c r="E13" i="48"/>
  <c r="E12" i="48"/>
  <c r="E11" i="48"/>
  <c r="E10" i="48"/>
  <c r="E9" i="48"/>
  <c r="E8" i="48"/>
  <c r="E7" i="48"/>
  <c r="E6" i="48"/>
  <c r="E5" i="48"/>
  <c r="E67" i="29" l="1"/>
  <c r="E68" i="29"/>
  <c r="E69" i="29"/>
  <c r="E70" i="29"/>
  <c r="E71" i="29"/>
  <c r="E72" i="29"/>
  <c r="E73" i="29"/>
  <c r="E74" i="29"/>
  <c r="E75" i="29"/>
  <c r="E76" i="29"/>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D27" i="22" l="1"/>
  <c r="F27" i="22" s="1"/>
  <c r="C27" i="22"/>
  <c r="E27" i="22" s="1"/>
  <c r="B27" i="22"/>
  <c r="E26" i="22"/>
  <c r="D26" i="22"/>
  <c r="F26" i="22" s="1"/>
  <c r="E25" i="22"/>
  <c r="D25" i="22"/>
  <c r="F25" i="22" s="1"/>
  <c r="E24" i="22"/>
  <c r="D24" i="22"/>
  <c r="F23" i="22"/>
  <c r="E23" i="22"/>
  <c r="D23" i="22"/>
  <c r="E22" i="22"/>
  <c r="D22" i="22"/>
  <c r="F22" i="22" s="1"/>
  <c r="E21" i="22"/>
  <c r="D21" i="22"/>
  <c r="F21" i="22" s="1"/>
  <c r="E20" i="22"/>
  <c r="D20" i="22"/>
  <c r="F19" i="22"/>
  <c r="E19" i="22"/>
  <c r="D19" i="22"/>
  <c r="L16" i="22"/>
  <c r="L15" i="22"/>
  <c r="C15" i="22"/>
  <c r="E15" i="22" s="1"/>
  <c r="B15" i="22"/>
  <c r="L14" i="22"/>
  <c r="N14" i="22" s="1"/>
  <c r="E14" i="22"/>
  <c r="D14" i="22"/>
  <c r="L13" i="22"/>
  <c r="E13" i="22"/>
  <c r="D13" i="22"/>
  <c r="L12" i="22"/>
  <c r="E12" i="22"/>
  <c r="D12" i="22"/>
  <c r="L11" i="22"/>
  <c r="E11" i="22"/>
  <c r="D11" i="22"/>
  <c r="L10" i="22"/>
  <c r="E10" i="22"/>
  <c r="D10" i="22"/>
  <c r="L9" i="22"/>
  <c r="E9" i="22"/>
  <c r="D9" i="22"/>
  <c r="L8" i="22"/>
  <c r="E8" i="22"/>
  <c r="D8" i="22"/>
  <c r="L7" i="22"/>
  <c r="E7" i="22"/>
  <c r="D7" i="22"/>
  <c r="C12" i="21"/>
  <c r="B13" i="20"/>
  <c r="B12" i="20"/>
  <c r="B11" i="20"/>
  <c r="B10" i="20"/>
  <c r="B9" i="20"/>
  <c r="B8" i="20"/>
  <c r="B7" i="20"/>
  <c r="B6" i="20"/>
  <c r="B14" i="20" s="1"/>
  <c r="C14" i="19"/>
  <c r="C12" i="19"/>
  <c r="B16" i="18"/>
  <c r="B15" i="18"/>
  <c r="B14" i="18"/>
  <c r="B13" i="18"/>
  <c r="B12" i="18"/>
  <c r="B11" i="18"/>
  <c r="B10" i="18"/>
  <c r="B9" i="18"/>
  <c r="B8" i="18"/>
  <c r="B7" i="18"/>
  <c r="B6" i="18"/>
  <c r="B17" i="18" s="1"/>
  <c r="C14" i="17"/>
  <c r="C12" i="17"/>
  <c r="B14" i="16"/>
  <c r="B13" i="16"/>
  <c r="B12" i="16"/>
  <c r="B11" i="16"/>
  <c r="B10" i="16"/>
  <c r="B9" i="16"/>
  <c r="B8" i="16"/>
  <c r="B7" i="16"/>
  <c r="B15" i="16" s="1"/>
  <c r="B6" i="16"/>
  <c r="C12" i="15"/>
  <c r="B14" i="14"/>
  <c r="B13" i="14"/>
  <c r="B12" i="14"/>
  <c r="B11" i="14"/>
  <c r="B10" i="14"/>
  <c r="B9" i="14"/>
  <c r="B8" i="14"/>
  <c r="B7" i="14"/>
  <c r="B15" i="14" s="1"/>
  <c r="B6" i="14"/>
  <c r="B16" i="13"/>
  <c r="B15" i="13"/>
  <c r="B10" i="12"/>
  <c r="B9" i="12"/>
  <c r="B8" i="12"/>
  <c r="B7" i="12"/>
  <c r="B11" i="12" s="1"/>
  <c r="B6" i="12"/>
  <c r="R13" i="10"/>
  <c r="P13" i="10"/>
  <c r="B13" i="10"/>
  <c r="R12" i="10"/>
  <c r="P12" i="10"/>
  <c r="B12" i="10"/>
  <c r="R11" i="10"/>
  <c r="P11" i="10"/>
  <c r="B11" i="10"/>
  <c r="R10" i="10"/>
  <c r="P10" i="10"/>
  <c r="B10" i="10"/>
  <c r="R9" i="10"/>
  <c r="P9" i="10"/>
  <c r="B9" i="10"/>
  <c r="R8" i="10"/>
  <c r="P8" i="10"/>
  <c r="B8" i="10"/>
  <c r="R7" i="10"/>
  <c r="P7" i="10"/>
  <c r="B7" i="10"/>
  <c r="R6" i="10"/>
  <c r="R14" i="10" s="1"/>
  <c r="P6" i="10"/>
  <c r="P14" i="10" s="1"/>
  <c r="B6" i="10"/>
  <c r="I17" i="9"/>
  <c r="H17" i="9"/>
  <c r="G17" i="9"/>
  <c r="F17" i="9"/>
  <c r="E17" i="9"/>
  <c r="D17" i="9"/>
  <c r="C17" i="9"/>
  <c r="B17" i="9"/>
  <c r="I16" i="9"/>
  <c r="H16" i="9"/>
  <c r="G16" i="9"/>
  <c r="F16" i="9"/>
  <c r="E16" i="9"/>
  <c r="D16" i="9"/>
  <c r="C16" i="9"/>
  <c r="B16" i="9"/>
  <c r="I15" i="9"/>
  <c r="H15" i="9"/>
  <c r="G15" i="9"/>
  <c r="F15" i="9"/>
  <c r="E15" i="9"/>
  <c r="D15" i="9"/>
  <c r="C15" i="9"/>
  <c r="B15" i="9"/>
  <c r="I14" i="9"/>
  <c r="H14" i="9"/>
  <c r="G14" i="9"/>
  <c r="F14" i="9"/>
  <c r="E14" i="9"/>
  <c r="D14" i="9"/>
  <c r="C14" i="9"/>
  <c r="B14" i="9"/>
  <c r="T37" i="7"/>
  <c r="S37" i="7"/>
  <c r="T36" i="7"/>
  <c r="S36" i="7"/>
  <c r="T35" i="7"/>
  <c r="S35" i="7"/>
  <c r="T34" i="7"/>
  <c r="S34" i="7"/>
  <c r="T33" i="7"/>
  <c r="S33" i="7"/>
  <c r="T32" i="7"/>
  <c r="S32" i="7"/>
  <c r="T31" i="7"/>
  <c r="S31" i="7"/>
  <c r="T30" i="7"/>
  <c r="S30" i="7"/>
  <c r="T29" i="7"/>
  <c r="S29" i="7"/>
  <c r="T28" i="7"/>
  <c r="S28" i="7"/>
  <c r="T27" i="7"/>
  <c r="S27" i="7"/>
  <c r="T26" i="7"/>
  <c r="S26" i="7"/>
  <c r="T25" i="7"/>
  <c r="S25" i="7"/>
  <c r="T24" i="7"/>
  <c r="S24" i="7"/>
  <c r="T23" i="7"/>
  <c r="S23" i="7"/>
  <c r="T22" i="7"/>
  <c r="S22" i="7"/>
  <c r="T21" i="7"/>
  <c r="S21" i="7"/>
  <c r="T20" i="7"/>
  <c r="S20" i="7"/>
  <c r="T19" i="7"/>
  <c r="S19" i="7"/>
  <c r="T18" i="7"/>
  <c r="S18" i="7"/>
  <c r="T17" i="7"/>
  <c r="S17" i="7"/>
  <c r="T16" i="7"/>
  <c r="S16" i="7"/>
  <c r="T15" i="7"/>
  <c r="S15" i="7"/>
  <c r="T14" i="7"/>
  <c r="S14" i="7"/>
  <c r="T13" i="7"/>
  <c r="S13" i="7"/>
  <c r="T12" i="7"/>
  <c r="S12" i="7"/>
  <c r="T11" i="7"/>
  <c r="S11" i="7"/>
  <c r="T10" i="7"/>
  <c r="S10" i="7"/>
  <c r="T9" i="7"/>
  <c r="S9" i="7"/>
  <c r="T8" i="7"/>
  <c r="S8" i="7"/>
  <c r="T7" i="7"/>
  <c r="S7" i="7"/>
  <c r="T6" i="7"/>
  <c r="S6" i="7"/>
  <c r="T5" i="7"/>
  <c r="S5" i="7"/>
  <c r="C22" i="6"/>
  <c r="C20" i="6"/>
  <c r="C15" i="6"/>
  <c r="C14" i="6"/>
  <c r="D13" i="6"/>
  <c r="C13" i="6"/>
  <c r="D12" i="6"/>
  <c r="C12" i="6"/>
  <c r="D11" i="6"/>
  <c r="C11" i="6"/>
  <c r="D10" i="6"/>
  <c r="C10" i="6"/>
  <c r="D9" i="6"/>
  <c r="C9" i="6"/>
  <c r="D8" i="6"/>
  <c r="C8" i="6"/>
  <c r="D7" i="6"/>
  <c r="C7" i="6"/>
  <c r="E27" i="5"/>
  <c r="E26" i="5"/>
  <c r="E25" i="5"/>
  <c r="E24" i="5"/>
  <c r="E23" i="5"/>
  <c r="E22" i="5"/>
  <c r="E21" i="5"/>
  <c r="E20" i="5"/>
  <c r="E19" i="5"/>
  <c r="E18" i="5"/>
  <c r="E17" i="5"/>
  <c r="E16" i="5"/>
  <c r="E15" i="5"/>
  <c r="E14" i="5"/>
  <c r="E13" i="5"/>
  <c r="E12" i="5"/>
  <c r="E11" i="5"/>
  <c r="E10" i="5"/>
  <c r="E9" i="5"/>
  <c r="E8" i="5"/>
  <c r="E7" i="5"/>
  <c r="E6" i="5"/>
  <c r="C57" i="1"/>
  <c r="C55" i="1"/>
  <c r="F20" i="22" l="1"/>
  <c r="F24" i="22"/>
  <c r="D15" i="22"/>
  <c r="F14" i="22" l="1"/>
  <c r="F11" i="22"/>
  <c r="F8" i="22"/>
  <c r="F12" i="22"/>
  <c r="F9" i="22"/>
  <c r="F15" i="22"/>
  <c r="F13" i="22"/>
  <c r="F10" i="22"/>
  <c r="F7" i="22"/>
</calcChain>
</file>

<file path=xl/sharedStrings.xml><?xml version="1.0" encoding="utf-8"?>
<sst xmlns="http://schemas.openxmlformats.org/spreadsheetml/2006/main" count="4989" uniqueCount="1671">
  <si>
    <t>Figura 1. Exportaciones trimestrales de Jalisco, 2007-2018, millones de dólares</t>
  </si>
  <si>
    <t>Fuente: IIEG con información de INEGI.</t>
  </si>
  <si>
    <t>Año</t>
  </si>
  <si>
    <t>Trimestre</t>
  </si>
  <si>
    <t>Exportaciones</t>
  </si>
  <si>
    <t>I</t>
  </si>
  <si>
    <t>II</t>
  </si>
  <si>
    <t>III</t>
  </si>
  <si>
    <t>IV</t>
  </si>
  <si>
    <t>Figura 2. Exportaciones anuales de Jalisco, 2007-2018, millones de dólares</t>
  </si>
  <si>
    <t>Figura 3. Exportación anual 2018, por entidad federativa, millones de dólares</t>
  </si>
  <si>
    <t>Entidad</t>
  </si>
  <si>
    <t>Exportaciones 2018</t>
  </si>
  <si>
    <t>Quintana Roo</t>
  </si>
  <si>
    <t>Nayarit</t>
  </si>
  <si>
    <t>Baja California Sur</t>
  </si>
  <si>
    <t>Colima</t>
  </si>
  <si>
    <t>Chiapas</t>
  </si>
  <si>
    <t>Guerrero</t>
  </si>
  <si>
    <t>Oaxaca</t>
  </si>
  <si>
    <t xml:space="preserve"> Yucatán</t>
  </si>
  <si>
    <t>Sinaloa</t>
  </si>
  <si>
    <t>Tlaxcala</t>
  </si>
  <si>
    <t>Michoacán</t>
  </si>
  <si>
    <t>Durango</t>
  </si>
  <si>
    <t>Hidalgo</t>
  </si>
  <si>
    <t>Ciudad de México</t>
  </si>
  <si>
    <t xml:space="preserve"> Zacatecas</t>
  </si>
  <si>
    <t>Morelos</t>
  </si>
  <si>
    <t xml:space="preserve"> Veracruz </t>
  </si>
  <si>
    <t>Tabasco</t>
  </si>
  <si>
    <t>Aguascalientes</t>
  </si>
  <si>
    <t>Querétaro</t>
  </si>
  <si>
    <t>San Luis Potosí</t>
  </si>
  <si>
    <t>Puebla</t>
  </si>
  <si>
    <t>Sonora</t>
  </si>
  <si>
    <t>Campeche</t>
  </si>
  <si>
    <t>Estado de México</t>
  </si>
  <si>
    <t>Jalisco</t>
  </si>
  <si>
    <t>Guanajuato</t>
  </si>
  <si>
    <t>Tamaulipas</t>
  </si>
  <si>
    <t>Baja California</t>
  </si>
  <si>
    <t>Nuevo León</t>
  </si>
  <si>
    <t xml:space="preserve">Coahuila </t>
  </si>
  <si>
    <t>Chihuahua</t>
  </si>
  <si>
    <t>Figura 4. Principales subsectores exportadores en 2018 de Jalisco, millones de dólares</t>
  </si>
  <si>
    <t xml:space="preserve">Código </t>
  </si>
  <si>
    <t>Subsector</t>
  </si>
  <si>
    <t>Subsectores no especificados</t>
  </si>
  <si>
    <t>Impresión e industrias conexas</t>
  </si>
  <si>
    <t>Fabricación de productos textiles, excepto prendas de vestir</t>
  </si>
  <si>
    <t>Fabricación de insumos textiles y acabado de textiles</t>
  </si>
  <si>
    <t>Fabricación de productos derivados del petróleo y del carbón</t>
  </si>
  <si>
    <t>Curtido y acabado de cuero y piel, y fabricación de productos de cuero, piel y materiales sucedáneos</t>
  </si>
  <si>
    <t>Fabricación de muebles, colchones y persianas</t>
  </si>
  <si>
    <t>Minería de minerales metálicos y no metálicos, excepto petróleo y gas</t>
  </si>
  <si>
    <t>Industria del papel</t>
  </si>
  <si>
    <t>Fabricación de maquinaria y equipo</t>
  </si>
  <si>
    <t>Fabricación de productos a base de minerales no metálicos</t>
  </si>
  <si>
    <t>Otras industrias manufactureras</t>
  </si>
  <si>
    <t>Industrias metálicas básicas</t>
  </si>
  <si>
    <t>Fabricación de accesorios, aparatos eléctricos y equipo de generación de energía eléctrica</t>
  </si>
  <si>
    <t>Fabricación de productos metálicos</t>
  </si>
  <si>
    <t>Industria alimentaria</t>
  </si>
  <si>
    <t>Industria química</t>
  </si>
  <si>
    <t>Industria de las bebidas y el tabaco</t>
  </si>
  <si>
    <t>Industria del plástico y del hule</t>
  </si>
  <si>
    <t>Fabricación de equipo de transporte</t>
  </si>
  <si>
    <t>Fabricación de equipo de computación, comunicación, medición y de otros equipos, componentes y accesorios electrónicos</t>
  </si>
  <si>
    <t>Extracción de petróleo y gas</t>
  </si>
  <si>
    <t>Fabricación de prendas de vestir</t>
  </si>
  <si>
    <t>Industria de la madera</t>
  </si>
  <si>
    <t>Figura 5. Templeos generados febrero 1998-2019</t>
  </si>
  <si>
    <t>Fuente: IIEG, con información del IMSS.</t>
  </si>
  <si>
    <t>JALISCO</t>
  </si>
  <si>
    <t>nuevos empleos</t>
  </si>
  <si>
    <t>1998/Enero</t>
  </si>
  <si>
    <t>1998/Febrero</t>
  </si>
  <si>
    <t>1999/Enero</t>
  </si>
  <si>
    <t>1999/Febrero</t>
  </si>
  <si>
    <t>2000/Enero</t>
  </si>
  <si>
    <t>2000/Febrero</t>
  </si>
  <si>
    <t>2001/Enero</t>
  </si>
  <si>
    <t>2001/Febrero</t>
  </si>
  <si>
    <t>2002/Enero</t>
  </si>
  <si>
    <t>2002/Febrero</t>
  </si>
  <si>
    <t>2003/Enero</t>
  </si>
  <si>
    <t>2003/Febrero</t>
  </si>
  <si>
    <t>2004/Enero</t>
  </si>
  <si>
    <t>2004/Febrero</t>
  </si>
  <si>
    <t>2005/Enero</t>
  </si>
  <si>
    <t>2005/Febrero</t>
  </si>
  <si>
    <t>2006/Enero</t>
  </si>
  <si>
    <t>2006/Febrero</t>
  </si>
  <si>
    <t>2007/Enero</t>
  </si>
  <si>
    <t>2007/Febrero</t>
  </si>
  <si>
    <t>2008/Enero</t>
  </si>
  <si>
    <t>2008/Febrero</t>
  </si>
  <si>
    <t>2009/Enero</t>
  </si>
  <si>
    <t>2009/Febrero</t>
  </si>
  <si>
    <t>2010/Enero</t>
  </si>
  <si>
    <t>2010/Febrero</t>
  </si>
  <si>
    <t>2011/Enero</t>
  </si>
  <si>
    <t>2011/Febrero</t>
  </si>
  <si>
    <t>2012/Enero</t>
  </si>
  <si>
    <t>2012/Febrero</t>
  </si>
  <si>
    <t>2013/Enero</t>
  </si>
  <si>
    <t>2013/Febrero</t>
  </si>
  <si>
    <t>2014/Enero</t>
  </si>
  <si>
    <t>2014/Febrero</t>
  </si>
  <si>
    <t>2015/Enero</t>
  </si>
  <si>
    <t>2015/Febrero</t>
  </si>
  <si>
    <t>2016/Enero</t>
  </si>
  <si>
    <t>2016/Febrero</t>
  </si>
  <si>
    <t>2017/Enero</t>
  </si>
  <si>
    <t>2017/Febrero</t>
  </si>
  <si>
    <t>2018/Enero</t>
  </si>
  <si>
    <t>2018/Febrero</t>
  </si>
  <si>
    <t>2019/Enero</t>
  </si>
  <si>
    <t>2019/Febrero</t>
  </si>
  <si>
    <t>Figura 6. Trabajadores asegurados registrados en Jalisco, 2013-2019</t>
  </si>
  <si>
    <t>Total de trabajadores</t>
  </si>
  <si>
    <t>Nuevos empleos</t>
  </si>
  <si>
    <t>Figura 7. Nuevos empleos por entidad federativa,  febrero 2019</t>
  </si>
  <si>
    <t>2018/Diciembre</t>
  </si>
  <si>
    <t>Varación Absoluta</t>
  </si>
  <si>
    <t>Entidad Federativa</t>
  </si>
  <si>
    <t>Trabajadores Asegurados</t>
  </si>
  <si>
    <t>Coahuila</t>
  </si>
  <si>
    <t>Veracruz</t>
  </si>
  <si>
    <t>Yucatán</t>
  </si>
  <si>
    <t>Zacatecas</t>
  </si>
  <si>
    <t>Total nacional</t>
  </si>
  <si>
    <t xml:space="preserve">Figura 8. Trabajadores asegurados por entidad federativa, febrero 2019 </t>
  </si>
  <si>
    <t>Figura 9. Trabajadores asegurados en Jalisco por sector, 2013- ener 2019</t>
  </si>
  <si>
    <t>Agricultura, ganadería, silvicultura, pesca y caza</t>
  </si>
  <si>
    <t>Comercio</t>
  </si>
  <si>
    <t>Industria de la construcción</t>
  </si>
  <si>
    <t>Industria eléctrica, captación y suministro de agua potable</t>
  </si>
  <si>
    <t>Industrias de transformación</t>
  </si>
  <si>
    <t>Industrias extractivas</t>
  </si>
  <si>
    <t>Servicios</t>
  </si>
  <si>
    <t>Transportes y comunicaciones</t>
  </si>
  <si>
    <t>Figura 10. Porcentaje de participación de trabajadores asegurados por división de actividad económica en Jalisco, febrero 2019</t>
  </si>
  <si>
    <t>División económica</t>
  </si>
  <si>
    <t>%</t>
  </si>
  <si>
    <t>División Económica</t>
  </si>
  <si>
    <t>Figura 11. Serie histórica del empleo en Agricultura, ganadería, silvicultura, pesca y caza de Jalisco, 2013- febrero 2019</t>
  </si>
  <si>
    <t>Empleos</t>
  </si>
  <si>
    <t>Figura 12. Distribución porcentual del sector agropecuario de Jalisco por subsector, febrero 2019</t>
  </si>
  <si>
    <t>Agricultura.</t>
  </si>
  <si>
    <t>Caza.</t>
  </si>
  <si>
    <t>Agricultura</t>
  </si>
  <si>
    <t>Ganadería.</t>
  </si>
  <si>
    <t>Caza</t>
  </si>
  <si>
    <t>Pesca.</t>
  </si>
  <si>
    <t>Ganadería</t>
  </si>
  <si>
    <t>Silvicultura.</t>
  </si>
  <si>
    <t>Pesca</t>
  </si>
  <si>
    <t>Silvicultura</t>
  </si>
  <si>
    <t>Figura 13. Serie histórica del empleo en el sector industria de transformación de Jalisco, 2013- febrero 2019</t>
  </si>
  <si>
    <t>Figura 14. Distribución porcentual del sector industria de transformación de Jalisco por subsector, febrero 2019</t>
  </si>
  <si>
    <t>Grupo económico</t>
  </si>
  <si>
    <t>Elaboración de alimentos.</t>
  </si>
  <si>
    <t>Fabricación y ensamble de maquinaria, equipos, aparatos y accesorios y artículos eléctricos, electrónicos y sus partes.</t>
  </si>
  <si>
    <t>Fabricación de productos metálicos, excepto maquinaria y equipo.</t>
  </si>
  <si>
    <t>Industria química.</t>
  </si>
  <si>
    <t>Fabricación de productos de hule y plástico.</t>
  </si>
  <si>
    <t>Construcción, reconstrucción y ensamble de equipo de transporte y sus partes.</t>
  </si>
  <si>
    <t>Fabricación y/o reparación de muebles de madera y sus partes; excepto de metal y de plástico moldeado.</t>
  </si>
  <si>
    <t>Elaboración de bebidas.</t>
  </si>
  <si>
    <t>Otras</t>
  </si>
  <si>
    <t>Figura 15. Serie histórica de los empleos formales en el sector Comercio de Jalisco, 2013-febrero 2019</t>
  </si>
  <si>
    <t>Figura 16. Distribución porcentual del sector comercio de Jalisco por subsector, febrero 2019</t>
  </si>
  <si>
    <t>Compraventa de alimentos, bebidas y productos del tabaco.</t>
  </si>
  <si>
    <t>Compraventa de artículos para el hogar.</t>
  </si>
  <si>
    <t>Compraventa de equipo de transporte; sus refacciones y accesorios.</t>
  </si>
  <si>
    <t>Compraventa de gases, combustibles y lubricantes.</t>
  </si>
  <si>
    <t>Compraventa de inmuebles y artículos diversos.</t>
  </si>
  <si>
    <t>Compraventa de maquinaria, equipo, instrumentos, aparatos, herramientas.</t>
  </si>
  <si>
    <t>Compraventa de materias primas, materiales y auxiliares.</t>
  </si>
  <si>
    <t>Compraventa de prendas de vestir y artículos de uso personal.</t>
  </si>
  <si>
    <t>Compraventa en tiendas de autoservicios y departamentos especializados.</t>
  </si>
  <si>
    <t>Figura 17. Serie histórica del sector Servicios de Jalisco, 2013-febrero 2019</t>
  </si>
  <si>
    <t>Figura 18. Porcentaje de participación del sector servicios, febrero 2019</t>
  </si>
  <si>
    <t>Servicios de administración pública y seguridad social.</t>
  </si>
  <si>
    <t>Servicios profesionales y técnicos.</t>
  </si>
  <si>
    <t>Preparación y servicio de alimentos y bebidas.</t>
  </si>
  <si>
    <t>Servicios de enseñanza, investigación científica y difusión cultural.</t>
  </si>
  <si>
    <t>Servicios personales para el hogar y diversos.</t>
  </si>
  <si>
    <t>Servicios de alojamiento temporal.</t>
  </si>
  <si>
    <t>Servicios médicos, asistencia social y veterinarios.</t>
  </si>
  <si>
    <t>Servicios recreativos y de esparcimiento.</t>
  </si>
  <si>
    <t>Servicios financieros y de seguros (bancos, financieras).</t>
  </si>
  <si>
    <t>Servicios colaterales a Instituciones financieras y de seguros.</t>
  </si>
  <si>
    <t>Otros</t>
  </si>
  <si>
    <t>Figura 19. Patrones registrados en Jalisco, 2013-enero 2019</t>
  </si>
  <si>
    <t>Patrones</t>
  </si>
  <si>
    <t>Figura 20. Patrones registrados en Jalisco, por división económica, febrero 2019</t>
  </si>
  <si>
    <t>Industria de la transformación</t>
  </si>
  <si>
    <t>Figura 21. Salario diario asociado a trabajadores asegurados en el IMSS Jalisco, 2013- enero 2019, pesos por día</t>
  </si>
  <si>
    <t>Salario</t>
  </si>
  <si>
    <t>Periodo</t>
  </si>
  <si>
    <t>2013</t>
  </si>
  <si>
    <t>2014</t>
  </si>
  <si>
    <t>2015</t>
  </si>
  <si>
    <t>2016</t>
  </si>
  <si>
    <t>2017</t>
  </si>
  <si>
    <t>Enero</t>
  </si>
  <si>
    <t>Febrero</t>
  </si>
  <si>
    <t>Mensual</t>
  </si>
  <si>
    <t>Sector de actividad económica</t>
  </si>
  <si>
    <t>Enero 2019</t>
  </si>
  <si>
    <t>Febrero 2019</t>
  </si>
  <si>
    <t>Empleos nuevos</t>
  </si>
  <si>
    <t>Variación % mensual</t>
  </si>
  <si>
    <t>Distribución % de los empleos nuevos</t>
  </si>
  <si>
    <t>Agricultura, Ganadería, Silvicultura y Pesca</t>
  </si>
  <si>
    <t>Div-Agricultura, Ganaderia, Silvicultura, Pesca y Caza</t>
  </si>
  <si>
    <t>Div-Comercio</t>
  </si>
  <si>
    <t>Construcción</t>
  </si>
  <si>
    <t>Div-Ind Eléctrica y Captación y Suministro de Agua Potable</t>
  </si>
  <si>
    <t>Ind. Elec. y Captación de Agua Potable</t>
  </si>
  <si>
    <t>Div-Industria de la Construcción</t>
  </si>
  <si>
    <t>Industria de Transformación</t>
  </si>
  <si>
    <t>Div-Industrias de la Transformación</t>
  </si>
  <si>
    <t>Industrias Extractivas</t>
  </si>
  <si>
    <t>Div-Industrias Extractivas</t>
  </si>
  <si>
    <t>Div-Servicios para Empresas, Personas y el Hogar</t>
  </si>
  <si>
    <t>Transporte y Comunicaciones</t>
  </si>
  <si>
    <t>Div-Servicios Sociales y Comunales</t>
  </si>
  <si>
    <t>Total</t>
  </si>
  <si>
    <t>Div-Transportes y Comunicaciones</t>
  </si>
  <si>
    <t>Total general</t>
  </si>
  <si>
    <t>Bimestre</t>
  </si>
  <si>
    <t>Diciembre 2018</t>
  </si>
  <si>
    <t>Variación % bimestral</t>
  </si>
  <si>
    <t>Ind. Elec. Cap. Agua Potable</t>
  </si>
  <si>
    <t>Figura 22. Tasa de desocupación en Jalisco en febrero, 2006-2019</t>
  </si>
  <si>
    <t>Fuente: IIEG con información de la ENOE mensual de INEGI.</t>
  </si>
  <si>
    <t>Tasa de desocupacion</t>
  </si>
  <si>
    <t xml:space="preserve">Jalisco a/  </t>
  </si>
  <si>
    <t>2005/03p/</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</si>
  <si>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</si>
  <si>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</si>
  <si>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</si>
  <si>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</si>
  <si>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</si>
  <si>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</si>
  <si>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</si>
  <si>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</si>
  <si>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</si>
  <si>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</si>
  <si>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</si>
  <si>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</si>
  <si>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</si>
  <si>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</si>
  <si>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</si>
  <si>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</si>
  <si>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</si>
  <si>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</si>
  <si>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</si>
  <si>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</si>
  <si>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</si>
  <si>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</si>
  <si>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</si>
  <si>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</si>
  <si>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</si>
  <si>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</si>
  <si>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</si>
  <si>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</si>
  <si>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</si>
  <si>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</si>
  <si>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</si>
  <si>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</si>
  <si>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</si>
  <si>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</si>
  <si>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</si>
  <si>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</si>
  <si>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</si>
  <si>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</si>
  <si>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</si>
  <si>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</si>
  <si>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</si>
  <si>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</si>
  <si>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</si>
  <si>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</si>
  <si>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</si>
  <si>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</si>
  <si>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</si>
  <si>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</si>
  <si>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</si>
  <si>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</si>
  <si>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</si>
  <si>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</si>
  <si>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</si>
  <si>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</si>
  <si>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</si>
  <si>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</si>
  <si>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</si>
  <si>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</si>
  <si>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</si>
  <si>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</si>
  <si>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</si>
  <si>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</si>
  <si>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</si>
  <si>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</si>
  <si>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</si>
  <si>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</si>
  <si>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</si>
  <si>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</si>
  <si>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</si>
  <si>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</si>
  <si>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</si>
  <si>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</si>
  <si>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</si>
  <si>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</si>
  <si>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</si>
  <si>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</si>
  <si>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</si>
  <si>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</si>
  <si>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</si>
  <si>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</si>
  <si>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</si>
  <si>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</si>
  <si>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</si>
  <si>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</si>
  <si>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</si>
  <si>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</si>
  <si>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</si>
  <si>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</si>
  <si>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</si>
  <si>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</si>
  <si>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</si>
  <si>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</si>
  <si>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</si>
  <si>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</si>
  <si>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</si>
  <si>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</si>
  <si>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</si>
  <si>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</si>
  <si>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</si>
  <si>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</si>
  <si>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</si>
  <si>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</si>
  <si>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</si>
  <si>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</si>
  <si>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</si>
  <si>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</si>
  <si>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</si>
  <si>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</si>
  <si>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</si>
  <si>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</si>
  <si>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</si>
  <si>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</si>
  <si>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</si>
  <si>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</si>
  <si>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</si>
  <si>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</si>
  <si>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</si>
  <si>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</si>
  <si>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</si>
  <si>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</si>
  <si>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</si>
  <si>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</si>
  <si>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</si>
  <si>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</si>
  <si>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</si>
  <si>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</si>
  <si>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</si>
  <si>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</si>
  <si>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</si>
  <si>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</si>
  <si>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</si>
  <si>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</si>
  <si>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</si>
  <si>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</si>
  <si>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</si>
  <si>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</si>
  <si>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</si>
  <si>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</si>
  <si>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</si>
  <si>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</si>
  <si>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</si>
  <si>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</si>
  <si>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</si>
  <si>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</si>
  <si>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</si>
  <si>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</si>
  <si>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</si>
  <si>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</si>
  <si>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</si>
  <si>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</si>
  <si>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</si>
  <si>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</si>
  <si>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</si>
  <si>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</si>
  <si>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</si>
  <si>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</si>
  <si>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</si>
  <si>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</si>
  <si>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</si>
  <si>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</si>
  <si>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</si>
  <si>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</si>
  <si>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</si>
  <si>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</si>
  <si>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</si>
  <si>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</si>
  <si>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</si>
  <si>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Notas:a/ Para el cálculo de los indicadores de la Encuesta Nacional de Ocupación y Empleo (ENOE), se utilizan los datos de población de las proyecciones demográficas del CONAPO publicadas en abril de 2013. Al disponer de los resultados de la Encuesta Intercensal (EIC) 2015, así como de otras fuentes de información recientes, como son: la Encuesta Nacional de la Dinámica Demográfica (ENADID) 2014, los Registros administrativos de nacimientos y defunciones, la Encuesta Nacional de Ocupación y Empleo y la American Community Survey de los Estados Unidos de América, se cuenta con los elementos útiles para revisar y en su caso actualizar las estimaciones de población. Con base en esas fuentes de información, el INEGI continúa evaluando la utilización de dichas estimaciones de población, con el propósito de calcular los indicadores de la ENOE y otros proyectos.</t>
  </si>
  <si>
    <t>Cifras preliminares: p/ A partir de 2005/03</t>
  </si>
  <si>
    <t>Fuente: INEGI. Encuesta Nacional de Ocupación y Empleo.</t>
  </si>
  <si>
    <t>Fecha de consulta: 27/03/2019 9:52:46</t>
  </si>
  <si>
    <t>Figura 23. Tasa de desocupación mensual por entidad federativa, febrero 2019</t>
  </si>
  <si>
    <t xml:space="preserve">Guerrero </t>
  </si>
  <si>
    <t xml:space="preserve">Morelos </t>
  </si>
  <si>
    <t xml:space="preserve">Hidalgo </t>
  </si>
  <si>
    <t xml:space="preserve">San Luis Potosí </t>
  </si>
  <si>
    <t xml:space="preserve">Veracruz </t>
  </si>
  <si>
    <t>Michoacán de Ocampo</t>
  </si>
  <si>
    <t xml:space="preserve">Chihuahua </t>
  </si>
  <si>
    <t xml:space="preserve">Puebla </t>
  </si>
  <si>
    <t xml:space="preserve">Zacatecas </t>
  </si>
  <si>
    <t xml:space="preserve">Baja California Sur </t>
  </si>
  <si>
    <t xml:space="preserve">Quintana Roo </t>
  </si>
  <si>
    <t>Nacional</t>
  </si>
  <si>
    <t xml:space="preserve">Aguascalientes </t>
  </si>
  <si>
    <t xml:space="preserve">Sinaloa </t>
  </si>
  <si>
    <t xml:space="preserve">Chiapas </t>
  </si>
  <si>
    <t xml:space="preserve">Tamaulipas </t>
  </si>
  <si>
    <t xml:space="preserve">Guanajuato </t>
  </si>
  <si>
    <t xml:space="preserve">Colima </t>
  </si>
  <si>
    <t xml:space="preserve">Estado de México </t>
  </si>
  <si>
    <t xml:space="preserve">Sonora </t>
  </si>
  <si>
    <t xml:space="preserve">Durango </t>
  </si>
  <si>
    <t xml:space="preserve">Tabasco </t>
  </si>
  <si>
    <t>NOV</t>
  </si>
  <si>
    <t/>
  </si>
  <si>
    <t>OCT</t>
  </si>
  <si>
    <t>SEP</t>
  </si>
  <si>
    <t>AGO</t>
  </si>
  <si>
    <t>JUL</t>
  </si>
  <si>
    <t>JUN</t>
  </si>
  <si>
    <t>MAY</t>
  </si>
  <si>
    <t>ABR</t>
  </si>
  <si>
    <t>MAR</t>
  </si>
  <si>
    <t>FEB</t>
  </si>
  <si>
    <t>ENE</t>
  </si>
  <si>
    <t>2018</t>
  </si>
  <si>
    <t>DIC</t>
  </si>
  <si>
    <t>Variación promedio</t>
  </si>
  <si>
    <t>Variación</t>
  </si>
  <si>
    <t>Mes</t>
  </si>
  <si>
    <t>Fuente: IIEG, con información de INEGI, Cuentas Nacionales.</t>
  </si>
  <si>
    <t>Figura 24. Variación porcentual con respecto al mismo periodo del año anterior del IMAIEF de actividades secundarias de Jalisco y su promedio de últimos doce meses, enero 2013-noviembre 2018</t>
  </si>
  <si>
    <t>Figura 25. Variación porcentual con respecto al mismo periodo del año anterior del IMAIEF de actividades secundarias por entidad federativa, noviembre 2018</t>
  </si>
  <si>
    <t>Figura 26. Variación porcentual con respecto al mismo periodo del año anterior del IMAIEF de construcción de Jalisco y su promedio de últimos doce meses, enero 2013-noviembre 2018</t>
  </si>
  <si>
    <t>Figura 27. Variación porcentual con respecto al mismo periodo del año anterior del IMAIEF de construcción por entidad federativa, enero 2013-noviembre 2018</t>
  </si>
  <si>
    <t>Figura 28. Variación porcentual con respecto al mismo periodo del año anterior del IMAIEF de industrias manufactureras de Jalisco y su promedio de últimos doce meses, enero 2013-noviembre 2018</t>
  </si>
  <si>
    <t>Figura 29. Variación porcentual con respecto al mismo periodo del año anterior del IMAIEF de industrias manufactureras por entidad federativa, enero 2013-noviembre 2018</t>
  </si>
  <si>
    <t>Producción</t>
  </si>
  <si>
    <t>Fecha</t>
  </si>
  <si>
    <t>Nota: Valor de la producción deflactado usando el Índice Nacional de Precios al Productor por sector de actividad económica de construcción.</t>
  </si>
  <si>
    <t>Fuente: IIEG, con información de INEGI, ENEC.</t>
  </si>
  <si>
    <t>Figura 30. Valor de la producción de la industria de la construcción en Jalisco, cifras mensuales en millones de pesos constantes, enero 2013-enero 2019</t>
  </si>
  <si>
    <t>Promedio</t>
  </si>
  <si>
    <t>Figura 31. Valor de la producción de la industria de la construcción en Jalisco, cifras mensuales en millones de pesos constantes, enero 2013-enero 2019</t>
  </si>
  <si>
    <t>Distribución porcentual</t>
  </si>
  <si>
    <t>Figura 32. Distribución porcentual de la producción de la industria de la construcción por entidad federativa, enero 2019</t>
  </si>
  <si>
    <t>2019</t>
  </si>
  <si>
    <t>DIC PROM</t>
  </si>
  <si>
    <t>ENE PROM</t>
  </si>
  <si>
    <t>DIC %</t>
  </si>
  <si>
    <t>ENE %</t>
  </si>
  <si>
    <t>2018-01-01</t>
  </si>
  <si>
    <t>2019-01-01</t>
  </si>
  <si>
    <t>Fuente: IIEG, con información de INEGI, IMMEX.</t>
  </si>
  <si>
    <t>Figura 33. Ingresos provenientes del mercado extranjero que obtuvieron los establecimientos manufactureros del programa IMMEX. Cifras mensuales en millones de pesos,  enero 2013-enero 2019</t>
  </si>
  <si>
    <t>Figura 34. Ingresos provenientes del mercado extranjero que obtuvieron los establecimientos no manufactureros en el programa IMMEX. 
Cifras mensuales en millones de pesos,  enero 2013-enero 2019</t>
  </si>
  <si>
    <t>PROM %</t>
  </si>
  <si>
    <t>DIC $</t>
  </si>
  <si>
    <t>ENE $</t>
  </si>
  <si>
    <t>Nota: Las cifras se refieren a la suma de los montos de los últimos 12 meses al mes de referencia.</t>
  </si>
  <si>
    <t>Figura 35. Ingresos provenientes del mercado extranjero que obtuvieron los establecimientos manufactureros y no manufactureros en el programa IMMEX. 
Cifras acumuladas anuales en millones de pesos y su variación anual,  enero 2013-enero 2019</t>
  </si>
  <si>
    <t>% 12M</t>
  </si>
  <si>
    <t>2018-01-01 EST</t>
  </si>
  <si>
    <t>DIC EST</t>
  </si>
  <si>
    <t>ENE EST</t>
  </si>
  <si>
    <t>Establecimientos</t>
  </si>
  <si>
    <t>Figura 36. Número de establecimientos manufactureros y no manufactureros en el programa IMMEX en Jalisco,  enero 2013-enero 2019</t>
  </si>
  <si>
    <t>Figura 37. Distribución porcentual de los establecimientos manufactureros y no manufactureros con programa IMMEX por entidad federativa,  enero 2019</t>
  </si>
  <si>
    <t>Personal ocupado</t>
  </si>
  <si>
    <t>Figura 38. Personal ocupado en establecimientos manufactureros y no manufactureros en el programa IMMEX en Jalisco,  enero 2013-enero 2019</t>
  </si>
  <si>
    <t>Figura 39. Variación porcentual anual de personal ocupado en establecimientos manufactureros y no manufactureros en el programa IMMEX en Jalisco,  enero 2013-enero 2019</t>
  </si>
  <si>
    <t>Figura 40. Distribución porcentual del personal ocupado de los establecimientos manufactureros y no manufactureros con programa IMMEX por entidad federativa,  enero 2019</t>
  </si>
  <si>
    <t>Nota: La variación anual es la variación con respecto al mismo mes del año anterior</t>
  </si>
  <si>
    <t>Variación %</t>
  </si>
  <si>
    <t>ENTIDAD</t>
  </si>
  <si>
    <t>Fuente: IIEG con información de INEGI, EMIM.</t>
  </si>
  <si>
    <t xml:space="preserve">Figura 41. Variación porcentual anual del personal ocupado de las industrias manufactureras por entidad federativa, enero 2019 </t>
  </si>
  <si>
    <t>Nota: La variación anual es la variación con respecto al mismo mes del año anterior.</t>
  </si>
  <si>
    <t>Figura 42. Variación porcentual anual de las horas trabajadas en industrias manufactureras por entidad federativa, enero 2019</t>
  </si>
  <si>
    <t>Nota: La variación anual es la variación con respecto al mismo mes del año anterior de las remuneraciones en pesos constantes.</t>
  </si>
  <si>
    <t>Figura 43. Variación porcentual anual de las remuneraciones medias reales en industrias manufactureras por entidad federativa, enero 2019</t>
  </si>
  <si>
    <t>Nota: Las cifras de partición y variación absoluta se refieren a la suma de los montos de los últimos 12 meses al mes de referencia del valor de producción de los productos elaborados a millones de pesos constantes. Las variaciones porcentuales se refieren al cambio de la suma de los montos de los últimos 12 meses al mes de referencia del valor de producción de los productos elaborados a millones de pesos constantes respecto al mismo mes del año anterior.</t>
  </si>
  <si>
    <t>Subsectores restantes</t>
  </si>
  <si>
    <t>322 Industria del papel</t>
  </si>
  <si>
    <t>331 Industrias metálicas básicas</t>
  </si>
  <si>
    <t>327 Fabricación de productos a base de minerales no metálicos</t>
  </si>
  <si>
    <t>326 Industria del plástico y del hule</t>
  </si>
  <si>
    <t>332 Fabricación de productos metálicos</t>
  </si>
  <si>
    <t>334 Fabricación de equipo de computación, comunicación, medición y de otros equipos, componentes y accesorios electrónicos</t>
  </si>
  <si>
    <t>325 Industria química</t>
  </si>
  <si>
    <t>336 Fabricación de equipo de transporte</t>
  </si>
  <si>
    <t>312 Industria de las bebidas y del tabaco</t>
  </si>
  <si>
    <t>311 Industria alimentaria</t>
  </si>
  <si>
    <t>Variación porcentual</t>
  </si>
  <si>
    <t>Variación absoluta</t>
  </si>
  <si>
    <t>Participación</t>
  </si>
  <si>
    <t>Fuente: IIEG, con información de INEGI, EMIM.</t>
  </si>
  <si>
    <t>Tabla 3. Participación porcentual y variación anual del valor de la producción de principales subsectores manufactureros en Jalisco, enero 2018</t>
  </si>
  <si>
    <t>Nota: Las variaciones porcentuales se refieren al cambio del personal ocupado total respecto al mismo mes del año anterior.</t>
  </si>
  <si>
    <t>316 Curtido y acabado de cuero y piel, y fabricación de productos de cuero, piel y materiales sucedáneos</t>
  </si>
  <si>
    <t>339 Otras industrias manufactureras</t>
  </si>
  <si>
    <t>Tabla 4. Participación porcentual y variación anual del personal ocupado en principales subsectores manufactureros en Jalisco, enero 2018</t>
  </si>
  <si>
    <t>Figura 44. Inflación mensual anualizada, 2a. quincena julio 2018=100</t>
  </si>
  <si>
    <t>Fuente: IIEG, con información de INEGI.</t>
  </si>
  <si>
    <t>INPC_Nacional</t>
  </si>
  <si>
    <t>INPC_Gdl</t>
  </si>
  <si>
    <t>INPC_Tep</t>
  </si>
  <si>
    <t>Inflación Nacional</t>
  </si>
  <si>
    <t>inf_mes_ant_gdl</t>
  </si>
  <si>
    <t>inflación Gdl</t>
  </si>
  <si>
    <t>inf_prom_anual_gdl</t>
  </si>
  <si>
    <t>inf_mes_ant_tep</t>
  </si>
  <si>
    <t>inflación Tepa</t>
  </si>
  <si>
    <t>inf_prom_anual_tep</t>
  </si>
  <si>
    <t>Ene 1969</t>
  </si>
  <si>
    <t>Feb 1969</t>
  </si>
  <si>
    <t>Mar 1969</t>
  </si>
  <si>
    <t>Abr 1969</t>
  </si>
  <si>
    <t>May 1969</t>
  </si>
  <si>
    <t>Jun 1969</t>
  </si>
  <si>
    <t>Jul 1969</t>
  </si>
  <si>
    <t>Ago 1969</t>
  </si>
  <si>
    <t>Sep 1969</t>
  </si>
  <si>
    <t>Oct 1969</t>
  </si>
  <si>
    <t>Nov 1969</t>
  </si>
  <si>
    <t>Dic 1969</t>
  </si>
  <si>
    <t>Ene 1970</t>
  </si>
  <si>
    <t>Feb 1970</t>
  </si>
  <si>
    <t>Mar 1970</t>
  </si>
  <si>
    <t>Abr 1970</t>
  </si>
  <si>
    <t>May 1970</t>
  </si>
  <si>
    <t>Jun 1970</t>
  </si>
  <si>
    <t>Jul 1970</t>
  </si>
  <si>
    <t>Ago 1970</t>
  </si>
  <si>
    <t>Sep 1970</t>
  </si>
  <si>
    <t>Oct 1970</t>
  </si>
  <si>
    <t>Nov 1970</t>
  </si>
  <si>
    <t>Dic 1970</t>
  </si>
  <si>
    <t>Ene 1971</t>
  </si>
  <si>
    <t>Feb 1971</t>
  </si>
  <si>
    <t>Mar 1971</t>
  </si>
  <si>
    <t>Abr 1971</t>
  </si>
  <si>
    <t>May 1971</t>
  </si>
  <si>
    <t>Jun 1971</t>
  </si>
  <si>
    <t>Jul 1971</t>
  </si>
  <si>
    <t>Ago 1971</t>
  </si>
  <si>
    <t>Sep 1971</t>
  </si>
  <si>
    <t>Oct 1971</t>
  </si>
  <si>
    <t>Nov 1971</t>
  </si>
  <si>
    <t>Dic 1971</t>
  </si>
  <si>
    <t>Ene 1972</t>
  </si>
  <si>
    <t>Feb 1972</t>
  </si>
  <si>
    <t>Mar 1972</t>
  </si>
  <si>
    <t>Abr 1972</t>
  </si>
  <si>
    <t>May 1972</t>
  </si>
  <si>
    <t>Jun 1972</t>
  </si>
  <si>
    <t>Jul 1972</t>
  </si>
  <si>
    <t>Ago 1972</t>
  </si>
  <si>
    <t>Sep 1972</t>
  </si>
  <si>
    <t>Oct 1972</t>
  </si>
  <si>
    <t>Nov 1972</t>
  </si>
  <si>
    <t>Dic 1972</t>
  </si>
  <si>
    <t>Ene 1973</t>
  </si>
  <si>
    <t>Feb 1973</t>
  </si>
  <si>
    <t>Mar 1973</t>
  </si>
  <si>
    <t>Abr 1973</t>
  </si>
  <si>
    <t>May 1973</t>
  </si>
  <si>
    <t>Jun 1973</t>
  </si>
  <si>
    <t>Jul 1973</t>
  </si>
  <si>
    <t>Ago 1973</t>
  </si>
  <si>
    <t>Sep 1973</t>
  </si>
  <si>
    <t>Oct 1973</t>
  </si>
  <si>
    <t>Nov 1973</t>
  </si>
  <si>
    <t>Dic 1973</t>
  </si>
  <si>
    <t>Ene 1974</t>
  </si>
  <si>
    <t>Feb 1974</t>
  </si>
  <si>
    <t>Mar 1974</t>
  </si>
  <si>
    <t>Abr 1974</t>
  </si>
  <si>
    <t>May 1974</t>
  </si>
  <si>
    <t>Jun 1974</t>
  </si>
  <si>
    <t>Jul 1974</t>
  </si>
  <si>
    <t>Ago 1974</t>
  </si>
  <si>
    <t>Sep 1974</t>
  </si>
  <si>
    <t>Oct 1974</t>
  </si>
  <si>
    <t>Nov 1974</t>
  </si>
  <si>
    <t>Dic 1974</t>
  </si>
  <si>
    <t>Ene 1975</t>
  </si>
  <si>
    <t>Feb 1975</t>
  </si>
  <si>
    <t>Mar 1975</t>
  </si>
  <si>
    <t>Abr 1975</t>
  </si>
  <si>
    <t>May 1975</t>
  </si>
  <si>
    <t>Jun 1975</t>
  </si>
  <si>
    <t>Jul 1975</t>
  </si>
  <si>
    <t>Ago 1975</t>
  </si>
  <si>
    <t>Sep 1975</t>
  </si>
  <si>
    <t>Oct 1975</t>
  </si>
  <si>
    <t>Nov 1975</t>
  </si>
  <si>
    <t>Dic 1975</t>
  </si>
  <si>
    <t>Ene 1976</t>
  </si>
  <si>
    <t>Feb 1976</t>
  </si>
  <si>
    <t>Mar 1976</t>
  </si>
  <si>
    <t>Abr 1976</t>
  </si>
  <si>
    <t>May 1976</t>
  </si>
  <si>
    <t>Jun 1976</t>
  </si>
  <si>
    <t>Jul 1976</t>
  </si>
  <si>
    <t>Ago 1976</t>
  </si>
  <si>
    <t>Sep 1976</t>
  </si>
  <si>
    <t>Oct 1976</t>
  </si>
  <si>
    <t>Nov 1976</t>
  </si>
  <si>
    <t>Dic 1976</t>
  </si>
  <si>
    <t>Ene 1977</t>
  </si>
  <si>
    <t>Feb 1977</t>
  </si>
  <si>
    <t>Mar 1977</t>
  </si>
  <si>
    <t>Abr 1977</t>
  </si>
  <si>
    <t>May 1977</t>
  </si>
  <si>
    <t>Jun 1977</t>
  </si>
  <si>
    <t>Jul 1977</t>
  </si>
  <si>
    <t>Ago 1977</t>
  </si>
  <si>
    <t>Sep 1977</t>
  </si>
  <si>
    <t>Oct 1977</t>
  </si>
  <si>
    <t>Nov 1977</t>
  </si>
  <si>
    <t>Dic 1977</t>
  </si>
  <si>
    <t>Ene 1978</t>
  </si>
  <si>
    <t>Feb 1978</t>
  </si>
  <si>
    <t>Mar 1978</t>
  </si>
  <si>
    <t>Abr 1978</t>
  </si>
  <si>
    <t>May 1978</t>
  </si>
  <si>
    <t>Jun 1978</t>
  </si>
  <si>
    <t>Jul 1978</t>
  </si>
  <si>
    <t>Ago 1978</t>
  </si>
  <si>
    <t>Sep 1978</t>
  </si>
  <si>
    <t>Oct 1978</t>
  </si>
  <si>
    <t>Nov 1978</t>
  </si>
  <si>
    <t>Dic 1978</t>
  </si>
  <si>
    <t>Ene 1979</t>
  </si>
  <si>
    <t>Feb 1979</t>
  </si>
  <si>
    <t>Mar 1979</t>
  </si>
  <si>
    <t>Abr 1979</t>
  </si>
  <si>
    <t>May 1979</t>
  </si>
  <si>
    <t>Jun 1979</t>
  </si>
  <si>
    <t>Jul 1979</t>
  </si>
  <si>
    <t>Ago 1979</t>
  </si>
  <si>
    <t>Sep 1979</t>
  </si>
  <si>
    <t>Oct 1979</t>
  </si>
  <si>
    <t>Nov 1979</t>
  </si>
  <si>
    <t>Dic 1979</t>
  </si>
  <si>
    <t>Ene 1980</t>
  </si>
  <si>
    <t>Feb 1980</t>
  </si>
  <si>
    <t>Mar 1980</t>
  </si>
  <si>
    <t>Abr 1980</t>
  </si>
  <si>
    <t>May 1980</t>
  </si>
  <si>
    <t>Jun 1980</t>
  </si>
  <si>
    <t>Jul 1980</t>
  </si>
  <si>
    <t>Ago 1980</t>
  </si>
  <si>
    <t>Sep 1980</t>
  </si>
  <si>
    <t>Oct 1980</t>
  </si>
  <si>
    <t>Nov 1980</t>
  </si>
  <si>
    <t>Dic 1980</t>
  </si>
  <si>
    <t>Ene 1981</t>
  </si>
  <si>
    <t>Feb 1981</t>
  </si>
  <si>
    <t>Mar 1981</t>
  </si>
  <si>
    <t>Abr 1981</t>
  </si>
  <si>
    <t>May 1981</t>
  </si>
  <si>
    <t>Jun 1981</t>
  </si>
  <si>
    <t>Jul 1981</t>
  </si>
  <si>
    <t>Ago 1981</t>
  </si>
  <si>
    <t>Sep 1981</t>
  </si>
  <si>
    <t>Oct 1981</t>
  </si>
  <si>
    <t>Nov 1981</t>
  </si>
  <si>
    <t>Dic 1981</t>
  </si>
  <si>
    <t>Ene 1982</t>
  </si>
  <si>
    <t>Feb 1982</t>
  </si>
  <si>
    <t>Mar 1982</t>
  </si>
  <si>
    <t>Abr 1982</t>
  </si>
  <si>
    <t>May 1982</t>
  </si>
  <si>
    <t>Jun 1982</t>
  </si>
  <si>
    <t>Jul 1982</t>
  </si>
  <si>
    <t>Ago 1982</t>
  </si>
  <si>
    <t>Sep 1982</t>
  </si>
  <si>
    <t>Oct 1982</t>
  </si>
  <si>
    <t>Nov 1982</t>
  </si>
  <si>
    <t>Dic 1982</t>
  </si>
  <si>
    <t>Ene 1983</t>
  </si>
  <si>
    <t>Feb 1983</t>
  </si>
  <si>
    <t>Mar 1983</t>
  </si>
  <si>
    <t>Abr 1983</t>
  </si>
  <si>
    <t>May 1983</t>
  </si>
  <si>
    <t>Jun 1983</t>
  </si>
  <si>
    <t>Jul 1983</t>
  </si>
  <si>
    <t>Ago 1983</t>
  </si>
  <si>
    <t>Sep 1983</t>
  </si>
  <si>
    <t>Oct 1983</t>
  </si>
  <si>
    <t>Nov 1983</t>
  </si>
  <si>
    <t>Dic 1983</t>
  </si>
  <si>
    <t>Ene 1984</t>
  </si>
  <si>
    <t>Feb 1984</t>
  </si>
  <si>
    <t>Mar 1984</t>
  </si>
  <si>
    <t>Abr 1984</t>
  </si>
  <si>
    <t>May 1984</t>
  </si>
  <si>
    <t>Jun 1984</t>
  </si>
  <si>
    <t>Jul 1984</t>
  </si>
  <si>
    <t>Ago 1984</t>
  </si>
  <si>
    <t>Sep 1984</t>
  </si>
  <si>
    <t>Oct 1984</t>
  </si>
  <si>
    <t>Nov 1984</t>
  </si>
  <si>
    <t>Dic 1984</t>
  </si>
  <si>
    <t>Ene 1985</t>
  </si>
  <si>
    <t>Feb 1985</t>
  </si>
  <si>
    <t>Mar 1985</t>
  </si>
  <si>
    <t>Abr 1985</t>
  </si>
  <si>
    <t>May 1985</t>
  </si>
  <si>
    <t>Jun 1985</t>
  </si>
  <si>
    <t>Jul 1985</t>
  </si>
  <si>
    <t>Ago 1985</t>
  </si>
  <si>
    <t>Sep 1985</t>
  </si>
  <si>
    <t>Oct 1985</t>
  </si>
  <si>
    <t>Nov 1985</t>
  </si>
  <si>
    <t>Dic 1985</t>
  </si>
  <si>
    <t>Ene 1986</t>
  </si>
  <si>
    <t>Feb 1986</t>
  </si>
  <si>
    <t>Mar 1986</t>
  </si>
  <si>
    <t>Abr 1986</t>
  </si>
  <si>
    <t>May 1986</t>
  </si>
  <si>
    <t>Jun 1986</t>
  </si>
  <si>
    <t>Jul 1986</t>
  </si>
  <si>
    <t>Ago 1986</t>
  </si>
  <si>
    <t>Sep 1986</t>
  </si>
  <si>
    <t>Oct 1986</t>
  </si>
  <si>
    <t>Nov 1986</t>
  </si>
  <si>
    <t>Dic 1986</t>
  </si>
  <si>
    <t>Ene 1987</t>
  </si>
  <si>
    <t>Feb 1987</t>
  </si>
  <si>
    <t>Mar 1987</t>
  </si>
  <si>
    <t>Abr 1987</t>
  </si>
  <si>
    <t>May 1987</t>
  </si>
  <si>
    <t>Jun 1987</t>
  </si>
  <si>
    <t>Jul 1987</t>
  </si>
  <si>
    <t>Ago 1987</t>
  </si>
  <si>
    <t>Sep 1987</t>
  </si>
  <si>
    <t>Oct 1987</t>
  </si>
  <si>
    <t>Nov 1987</t>
  </si>
  <si>
    <t>Dic 1987</t>
  </si>
  <si>
    <t>Ene 1988</t>
  </si>
  <si>
    <t>Feb 1988</t>
  </si>
  <si>
    <t>Mar 1988</t>
  </si>
  <si>
    <t>Abr 1988</t>
  </si>
  <si>
    <t>May 1988</t>
  </si>
  <si>
    <t>Jun 1988</t>
  </si>
  <si>
    <t>Jul 1988</t>
  </si>
  <si>
    <t>Ago 1988</t>
  </si>
  <si>
    <t>Sep 1988</t>
  </si>
  <si>
    <t>Oct 1988</t>
  </si>
  <si>
    <t>Nov 1988</t>
  </si>
  <si>
    <t>Dic 1988</t>
  </si>
  <si>
    <t>Ene 1989</t>
  </si>
  <si>
    <t>Feb 1989</t>
  </si>
  <si>
    <t>Mar 1989</t>
  </si>
  <si>
    <t>Abr 1989</t>
  </si>
  <si>
    <t>May 1989</t>
  </si>
  <si>
    <t>Jun 1989</t>
  </si>
  <si>
    <t>Jul 1989</t>
  </si>
  <si>
    <t>Ago 1989</t>
  </si>
  <si>
    <t>Sep 1989</t>
  </si>
  <si>
    <t>Oct 1989</t>
  </si>
  <si>
    <t>Nov 1989</t>
  </si>
  <si>
    <t>Dic 1989</t>
  </si>
  <si>
    <t>Ene 1990</t>
  </si>
  <si>
    <t>Feb 1990</t>
  </si>
  <si>
    <t>Mar 1990</t>
  </si>
  <si>
    <t>Abr 1990</t>
  </si>
  <si>
    <t>May 1990</t>
  </si>
  <si>
    <t>Jun 1990</t>
  </si>
  <si>
    <t>Jul 1990</t>
  </si>
  <si>
    <t>Ago 1990</t>
  </si>
  <si>
    <t>Sep 1990</t>
  </si>
  <si>
    <t>Oct 1990</t>
  </si>
  <si>
    <t>Nov 1990</t>
  </si>
  <si>
    <t>Dic 1990</t>
  </si>
  <si>
    <t>Ene 1991</t>
  </si>
  <si>
    <t>Feb 1991</t>
  </si>
  <si>
    <t>Mar 1991</t>
  </si>
  <si>
    <t>Abr 1991</t>
  </si>
  <si>
    <t>May 1991</t>
  </si>
  <si>
    <t>Jun 1991</t>
  </si>
  <si>
    <t>Jul 1991</t>
  </si>
  <si>
    <t>Ago 1991</t>
  </si>
  <si>
    <t>Sep 1991</t>
  </si>
  <si>
    <t>Oct 1991</t>
  </si>
  <si>
    <t>Nov 1991</t>
  </si>
  <si>
    <t>Dic 1991</t>
  </si>
  <si>
    <t>Ene 1992</t>
  </si>
  <si>
    <t>Feb 1992</t>
  </si>
  <si>
    <t>Mar 1992</t>
  </si>
  <si>
    <t>Abr 1992</t>
  </si>
  <si>
    <t>May 1992</t>
  </si>
  <si>
    <t>Jun 1992</t>
  </si>
  <si>
    <t>Jul 1992</t>
  </si>
  <si>
    <t>Ago 1992</t>
  </si>
  <si>
    <t>Sep 1992</t>
  </si>
  <si>
    <t>Oct 1992</t>
  </si>
  <si>
    <t>Nov 1992</t>
  </si>
  <si>
    <t>Dic 1992</t>
  </si>
  <si>
    <t>Ene 1993</t>
  </si>
  <si>
    <t>Feb 1993</t>
  </si>
  <si>
    <t>Mar 1993</t>
  </si>
  <si>
    <t>Abr 1993</t>
  </si>
  <si>
    <t>May 1993</t>
  </si>
  <si>
    <t>Jun 1993</t>
  </si>
  <si>
    <t>Jul 1993</t>
  </si>
  <si>
    <t>Ago 1993</t>
  </si>
  <si>
    <t>Sep 1993</t>
  </si>
  <si>
    <t>Oct 1993</t>
  </si>
  <si>
    <t>Nov 1993</t>
  </si>
  <si>
    <t>Dic 1993</t>
  </si>
  <si>
    <t>Ene 1994</t>
  </si>
  <si>
    <t>Feb 1994</t>
  </si>
  <si>
    <t>Mar 1994</t>
  </si>
  <si>
    <t>Abr 1994</t>
  </si>
  <si>
    <t>May 1994</t>
  </si>
  <si>
    <t>Jun 1994</t>
  </si>
  <si>
    <t>Jul 1994</t>
  </si>
  <si>
    <t>Ago 1994</t>
  </si>
  <si>
    <t>Sep 1994</t>
  </si>
  <si>
    <t>Oct 1994</t>
  </si>
  <si>
    <t>Nov 1994</t>
  </si>
  <si>
    <t>Dic 1994</t>
  </si>
  <si>
    <t>Ene 1995</t>
  </si>
  <si>
    <t>Feb 1995</t>
  </si>
  <si>
    <t>Mar 1995</t>
  </si>
  <si>
    <t>Abr 1995</t>
  </si>
  <si>
    <t>May 1995</t>
  </si>
  <si>
    <t>Jun 1995</t>
  </si>
  <si>
    <t>Jul 1995</t>
  </si>
  <si>
    <t>Ago 1995</t>
  </si>
  <si>
    <t>Sep 1995</t>
  </si>
  <si>
    <t>Oct 1995</t>
  </si>
  <si>
    <t>Nov 1995</t>
  </si>
  <si>
    <t>Dic 1995</t>
  </si>
  <si>
    <t>Ene 1996</t>
  </si>
  <si>
    <t>Feb 1996</t>
  </si>
  <si>
    <t>Mar 1996</t>
  </si>
  <si>
    <t>Abr 1996</t>
  </si>
  <si>
    <t>May 1996</t>
  </si>
  <si>
    <t>Jun 1996</t>
  </si>
  <si>
    <t>Jul 1996</t>
  </si>
  <si>
    <t>Ago 1996</t>
  </si>
  <si>
    <t>Sep 1996</t>
  </si>
  <si>
    <t>Oct 1996</t>
  </si>
  <si>
    <t>Nov 1996</t>
  </si>
  <si>
    <t>Dic 1996</t>
  </si>
  <si>
    <t>Ene 1997</t>
  </si>
  <si>
    <t>Feb 1997</t>
  </si>
  <si>
    <t>Mar 1997</t>
  </si>
  <si>
    <t>Abr 1997</t>
  </si>
  <si>
    <t>May 1997</t>
  </si>
  <si>
    <t>Jun 1997</t>
  </si>
  <si>
    <t>Jul 1997</t>
  </si>
  <si>
    <t>Ago 1997</t>
  </si>
  <si>
    <t>Sep 1997</t>
  </si>
  <si>
    <t>Oct 1997</t>
  </si>
  <si>
    <t>Nov 1997</t>
  </si>
  <si>
    <t>Dic 1997</t>
  </si>
  <si>
    <t>Ene 1998</t>
  </si>
  <si>
    <t>Feb 1998</t>
  </si>
  <si>
    <t>Mar 1998</t>
  </si>
  <si>
    <t>Abr 1998</t>
  </si>
  <si>
    <t>May 1998</t>
  </si>
  <si>
    <t>Jun 1998</t>
  </si>
  <si>
    <t>Jul 1998</t>
  </si>
  <si>
    <t>Ago 1998</t>
  </si>
  <si>
    <t>Sep 1998</t>
  </si>
  <si>
    <t>Oct 1998</t>
  </si>
  <si>
    <t>Nov 1998</t>
  </si>
  <si>
    <t>Dic 1998</t>
  </si>
  <si>
    <t>Ene 1999</t>
  </si>
  <si>
    <t>Feb 1999</t>
  </si>
  <si>
    <t>Mar 1999</t>
  </si>
  <si>
    <t>Abr 1999</t>
  </si>
  <si>
    <t>May 1999</t>
  </si>
  <si>
    <t>Jun 1999</t>
  </si>
  <si>
    <t>Jul 1999</t>
  </si>
  <si>
    <t>Ago 1999</t>
  </si>
  <si>
    <t>Sep 1999</t>
  </si>
  <si>
    <t>Oct 1999</t>
  </si>
  <si>
    <t>Nov 1999</t>
  </si>
  <si>
    <t>Dic 1999</t>
  </si>
  <si>
    <t>Ene 2000</t>
  </si>
  <si>
    <t>Feb 2000</t>
  </si>
  <si>
    <t>Mar 2000</t>
  </si>
  <si>
    <t>Abr 2000</t>
  </si>
  <si>
    <t>May 2000</t>
  </si>
  <si>
    <t>Jun 2000</t>
  </si>
  <si>
    <t>Jul 2000</t>
  </si>
  <si>
    <t>Ago 2000</t>
  </si>
  <si>
    <t>Sep 2000</t>
  </si>
  <si>
    <t>Oct 2000</t>
  </si>
  <si>
    <t>Nov 2000</t>
  </si>
  <si>
    <t>Dic 2000</t>
  </si>
  <si>
    <t>Ene 2001</t>
  </si>
  <si>
    <t>Feb 2001</t>
  </si>
  <si>
    <t>Mar 2001</t>
  </si>
  <si>
    <t>Abr 2001</t>
  </si>
  <si>
    <t>May 2001</t>
  </si>
  <si>
    <t>Jun 2001</t>
  </si>
  <si>
    <t>Jul 2001</t>
  </si>
  <si>
    <t>Ago 2001</t>
  </si>
  <si>
    <t>Sep 2001</t>
  </si>
  <si>
    <t>Oct 2001</t>
  </si>
  <si>
    <t>Nov 2001</t>
  </si>
  <si>
    <t>Dic 2001</t>
  </si>
  <si>
    <t>Ene 2002</t>
  </si>
  <si>
    <t>Feb 2002</t>
  </si>
  <si>
    <t>Mar 2002</t>
  </si>
  <si>
    <t>Abr 2002</t>
  </si>
  <si>
    <t>May 2002</t>
  </si>
  <si>
    <t>Jun 2002</t>
  </si>
  <si>
    <t>Jul 2002</t>
  </si>
  <si>
    <t>Ago 2002</t>
  </si>
  <si>
    <t>Sep 2002</t>
  </si>
  <si>
    <t>Oct 2002</t>
  </si>
  <si>
    <t>Nov 2002</t>
  </si>
  <si>
    <t>Dic 2002</t>
  </si>
  <si>
    <t>Ene 2003</t>
  </si>
  <si>
    <t>Feb 2003</t>
  </si>
  <si>
    <t>Mar 2003</t>
  </si>
  <si>
    <t>Abr 2003</t>
  </si>
  <si>
    <t>May 2003</t>
  </si>
  <si>
    <t>Jun 2003</t>
  </si>
  <si>
    <t>Jul 2003</t>
  </si>
  <si>
    <t>Ago 2003</t>
  </si>
  <si>
    <t>Sep 2003</t>
  </si>
  <si>
    <t>Oct 2003</t>
  </si>
  <si>
    <t>Nov 2003</t>
  </si>
  <si>
    <t>Dic 2003</t>
  </si>
  <si>
    <t>Ene 2004</t>
  </si>
  <si>
    <t>Feb 2004</t>
  </si>
  <si>
    <t>Mar 2004</t>
  </si>
  <si>
    <t>Abr 2004</t>
  </si>
  <si>
    <t>May 2004</t>
  </si>
  <si>
    <t>Jun 2004</t>
  </si>
  <si>
    <t>Jul 2004</t>
  </si>
  <si>
    <t>Ago 2004</t>
  </si>
  <si>
    <t>Sep 2004</t>
  </si>
  <si>
    <t>Oct 2004</t>
  </si>
  <si>
    <t>Nov 2004</t>
  </si>
  <si>
    <t>Dic 2004</t>
  </si>
  <si>
    <t>Ene 2005</t>
  </si>
  <si>
    <t>Feb 2005</t>
  </si>
  <si>
    <t>Mar 2005</t>
  </si>
  <si>
    <t>Abr 2005</t>
  </si>
  <si>
    <t>May 2005</t>
  </si>
  <si>
    <t>Jun 2005</t>
  </si>
  <si>
    <t>Jul 2005</t>
  </si>
  <si>
    <t>Ago 2005</t>
  </si>
  <si>
    <t>Sep 2005</t>
  </si>
  <si>
    <t>Oct 2005</t>
  </si>
  <si>
    <t>Nov 2005</t>
  </si>
  <si>
    <t>Dic 2005</t>
  </si>
  <si>
    <t>Ene 2006</t>
  </si>
  <si>
    <t>Feb 2006</t>
  </si>
  <si>
    <t>Mar 2006</t>
  </si>
  <si>
    <t>Abr 2006</t>
  </si>
  <si>
    <t>May 2006</t>
  </si>
  <si>
    <t>Jun 2006</t>
  </si>
  <si>
    <t>Jul 2006</t>
  </si>
  <si>
    <t>Ago 2006</t>
  </si>
  <si>
    <t>Sep 2006</t>
  </si>
  <si>
    <t>Oct 2006</t>
  </si>
  <si>
    <t>Nov 2006</t>
  </si>
  <si>
    <t>Dic 2006</t>
  </si>
  <si>
    <t>Ene 2007</t>
  </si>
  <si>
    <t>Feb 2007</t>
  </si>
  <si>
    <t>Mar 2007</t>
  </si>
  <si>
    <t>Abr 2007</t>
  </si>
  <si>
    <t>May 2007</t>
  </si>
  <si>
    <t>Jun 2007</t>
  </si>
  <si>
    <t>Jul 2007</t>
  </si>
  <si>
    <t>Ago 2007</t>
  </si>
  <si>
    <t>Sep 2007</t>
  </si>
  <si>
    <t>Oct 2007</t>
  </si>
  <si>
    <t>Nov 2007</t>
  </si>
  <si>
    <t>Dic 2007</t>
  </si>
  <si>
    <t>Ene 2008</t>
  </si>
  <si>
    <t>Feb 2008</t>
  </si>
  <si>
    <t>Mar 2008</t>
  </si>
  <si>
    <t>Abr 2008</t>
  </si>
  <si>
    <t>May 2008</t>
  </si>
  <si>
    <t>Jun 2008</t>
  </si>
  <si>
    <t>Jul 2008</t>
  </si>
  <si>
    <t>Ago 2008</t>
  </si>
  <si>
    <t>Sep 2008</t>
  </si>
  <si>
    <t>Oct 2008</t>
  </si>
  <si>
    <t>Nov 2008</t>
  </si>
  <si>
    <t>Dic 2008</t>
  </si>
  <si>
    <t>Ene 2009</t>
  </si>
  <si>
    <t>Feb 2009</t>
  </si>
  <si>
    <t>Mar 2009</t>
  </si>
  <si>
    <t>Abr 2009</t>
  </si>
  <si>
    <t>May 2009</t>
  </si>
  <si>
    <t>Jun 2009</t>
  </si>
  <si>
    <t>Jul 2009</t>
  </si>
  <si>
    <t>Ago 2009</t>
  </si>
  <si>
    <t>Sep 2009</t>
  </si>
  <si>
    <t>Oct 2009</t>
  </si>
  <si>
    <t>Nov 2009</t>
  </si>
  <si>
    <t>Dic 2009</t>
  </si>
  <si>
    <t>Ene 2010</t>
  </si>
  <si>
    <t>Feb 2010</t>
  </si>
  <si>
    <t>Mar 2010</t>
  </si>
  <si>
    <t>Abr 2010</t>
  </si>
  <si>
    <t>May 2010</t>
  </si>
  <si>
    <t>Jun 2010</t>
  </si>
  <si>
    <t>Jul 2010</t>
  </si>
  <si>
    <t>Ago 2010</t>
  </si>
  <si>
    <t>Sep 2010</t>
  </si>
  <si>
    <t>Oct 2010</t>
  </si>
  <si>
    <t>Nov 2010</t>
  </si>
  <si>
    <t>Dic 2010</t>
  </si>
  <si>
    <t>Ene 2011</t>
  </si>
  <si>
    <t>Feb 2011</t>
  </si>
  <si>
    <t>Mar 2011</t>
  </si>
  <si>
    <t>Abr 2011</t>
  </si>
  <si>
    <t>May 2011</t>
  </si>
  <si>
    <t>Jun 2011</t>
  </si>
  <si>
    <t>Jul 2011</t>
  </si>
  <si>
    <t>Ago 2011</t>
  </si>
  <si>
    <t>Sep 2011</t>
  </si>
  <si>
    <t>Oct 2011</t>
  </si>
  <si>
    <t>Nov 2011</t>
  </si>
  <si>
    <t>Dic 2011</t>
  </si>
  <si>
    <t>Ene 2012</t>
  </si>
  <si>
    <t>Feb 2012</t>
  </si>
  <si>
    <t>Mar 2012</t>
  </si>
  <si>
    <t>Abr 2012</t>
  </si>
  <si>
    <t>May 2012</t>
  </si>
  <si>
    <t>Jun 2012</t>
  </si>
  <si>
    <t>Jul 2012</t>
  </si>
  <si>
    <t>Ago 2012</t>
  </si>
  <si>
    <t>Sep 2012</t>
  </si>
  <si>
    <t>Oct 2012</t>
  </si>
  <si>
    <t>Nov 2012</t>
  </si>
  <si>
    <t>Dic 2012</t>
  </si>
  <si>
    <t>Ene 2013</t>
  </si>
  <si>
    <t>Inflación mensual Guadalajara, Tepatitlán y Nacional, 2013-2019</t>
  </si>
  <si>
    <t>Feb 2013</t>
  </si>
  <si>
    <t>Mar 2013</t>
  </si>
  <si>
    <t>Abr 2013</t>
  </si>
  <si>
    <t>May 2013</t>
  </si>
  <si>
    <t>Jun 2013</t>
  </si>
  <si>
    <t>Jul 2013</t>
  </si>
  <si>
    <t>Ago 2013</t>
  </si>
  <si>
    <t>Sep 2013</t>
  </si>
  <si>
    <t>Oct 2013</t>
  </si>
  <si>
    <t>Nov 2013</t>
  </si>
  <si>
    <t>Dic 2013</t>
  </si>
  <si>
    <t>Ene 2014</t>
  </si>
  <si>
    <t>Feb 2014</t>
  </si>
  <si>
    <t>Mar 2014</t>
  </si>
  <si>
    <t>Abr 2014</t>
  </si>
  <si>
    <t>May 2014</t>
  </si>
  <si>
    <t>Jun 2014</t>
  </si>
  <si>
    <t>Jul 2014</t>
  </si>
  <si>
    <t>Ago 2014</t>
  </si>
  <si>
    <t>Sep 2014</t>
  </si>
  <si>
    <t>Oct 2014</t>
  </si>
  <si>
    <t>Nov 2014</t>
  </si>
  <si>
    <t>Dic 2014</t>
  </si>
  <si>
    <t>Ene 2015</t>
  </si>
  <si>
    <t>Feb 2015</t>
  </si>
  <si>
    <t>La inflación mensual de febrero para Guadalajara quedó en 4.02 % lo que coloca a la ciudad por arriba de la media nacional que fue de 3.94%. Tepatitlán por su parte registró 3.74% quedando por debajo del promedi nacional</t>
  </si>
  <si>
    <t>Mar 2015</t>
  </si>
  <si>
    <t>Gdl</t>
  </si>
  <si>
    <t>Abr 2015</t>
  </si>
  <si>
    <t>Tepa</t>
  </si>
  <si>
    <t>May 2015</t>
  </si>
  <si>
    <t>Jun 2015</t>
  </si>
  <si>
    <t>Jul 2015</t>
  </si>
  <si>
    <t>Ago 2015</t>
  </si>
  <si>
    <t>Sep 2015</t>
  </si>
  <si>
    <t>Oct 2015</t>
  </si>
  <si>
    <t>Nov 2015</t>
  </si>
  <si>
    <t>Dic 2015</t>
  </si>
  <si>
    <t>Ene 2016</t>
  </si>
  <si>
    <t>Feb 2016</t>
  </si>
  <si>
    <t>Mar 2016</t>
  </si>
  <si>
    <t>Abr 2016</t>
  </si>
  <si>
    <t>May 2016</t>
  </si>
  <si>
    <t>Jun 2016</t>
  </si>
  <si>
    <t>Jul 2016</t>
  </si>
  <si>
    <t>Ago 2016</t>
  </si>
  <si>
    <t>Sep 2016</t>
  </si>
  <si>
    <t>Oct 2016</t>
  </si>
  <si>
    <t>Nov 2016</t>
  </si>
  <si>
    <t>Dic 2016</t>
  </si>
  <si>
    <t>Ene 2017</t>
  </si>
  <si>
    <t>Feb 2017</t>
  </si>
  <si>
    <t>Mar 2017</t>
  </si>
  <si>
    <t>Abr 2017</t>
  </si>
  <si>
    <t>May 2017</t>
  </si>
  <si>
    <t>Jun 2017</t>
  </si>
  <si>
    <t>Jul 2017</t>
  </si>
  <si>
    <t>Ago 2017</t>
  </si>
  <si>
    <t>Sep 2017</t>
  </si>
  <si>
    <t>Oct 2017</t>
  </si>
  <si>
    <t>Nov 2017</t>
  </si>
  <si>
    <t>Dic 2017</t>
  </si>
  <si>
    <t>Ene 2018</t>
  </si>
  <si>
    <t>Feb 2018</t>
  </si>
  <si>
    <t>Mar 2018</t>
  </si>
  <si>
    <t>Abr 2018</t>
  </si>
  <si>
    <t>May 2018</t>
  </si>
  <si>
    <t>Jun 2018</t>
  </si>
  <si>
    <t>Jul 2018</t>
  </si>
  <si>
    <t>Ago 2018</t>
  </si>
  <si>
    <t>Sep 2018</t>
  </si>
  <si>
    <t>Oct 2018</t>
  </si>
  <si>
    <t>Nov 2018</t>
  </si>
  <si>
    <t>Dic 2018</t>
  </si>
  <si>
    <t>Ene 2019</t>
  </si>
  <si>
    <t>Feb 2019</t>
  </si>
  <si>
    <t>Figura 45. Inflación febrero 2018-2019 por ciudades, 2a. quincena julio 2018=100</t>
  </si>
  <si>
    <t>Feb 2019 - Ene 2019</t>
  </si>
  <si>
    <t>Feb 2019 - Dic 2018</t>
  </si>
  <si>
    <t>Feb 2019 - Feb 2018</t>
  </si>
  <si>
    <t>    Huatabampo, Son</t>
  </si>
  <si>
    <t>    Culiacán, Sin.</t>
  </si>
  <si>
    <t>    Mexicali, B. C.</t>
  </si>
  <si>
    <t>    Cd. Acuña, Coah.</t>
  </si>
  <si>
    <t>    Cd. Juárez, Chih</t>
  </si>
  <si>
    <t>    Chetumal, Q. R.</t>
  </si>
  <si>
    <t>    Morelia, Mich</t>
  </si>
  <si>
    <t>    Matamoros, Tamps.</t>
  </si>
  <si>
    <t>    Villahermosa, Tab.</t>
  </si>
  <si>
    <t>    Veracruz, Ver.</t>
  </si>
  <si>
    <t>    Tijuana, B. C.</t>
  </si>
  <si>
    <t>    Córdoba, Ver.</t>
  </si>
  <si>
    <t>    Tapachula, Chis.</t>
  </si>
  <si>
    <t>    Monclova, Coah.</t>
  </si>
  <si>
    <t>    La Paz, B. C. S.</t>
  </si>
  <si>
    <t>    Tepatitlán, Jal.</t>
  </si>
  <si>
    <t>    Tlaxcala, Tlax.</t>
  </si>
  <si>
    <t>    Tulancingo, Hgo.</t>
  </si>
  <si>
    <t>    León, Gto.</t>
  </si>
  <si>
    <t>    Toluca, Edo. de Méx.</t>
  </si>
  <si>
    <t>    Guadalajara, Jal.</t>
  </si>
  <si>
    <t>    Tampico, Tamps.</t>
  </si>
  <si>
    <t>    Aguascalientes, Ags.</t>
  </si>
  <si>
    <t>    Colima, Col.</t>
  </si>
  <si>
    <t>    Cortazar, Gto.</t>
  </si>
  <si>
    <t>  AM de la Cd. de México</t>
  </si>
  <si>
    <t>    Cuernavaca, Mor.</t>
  </si>
  <si>
    <t>    Monterrey, N. L.</t>
  </si>
  <si>
    <t>    Campeche, Camp.</t>
  </si>
  <si>
    <t>    San Luis Potosí, S. L. P.</t>
  </si>
  <si>
    <t>    Oaxaca, Oax.</t>
  </si>
  <si>
    <t>    Cd. Jiménez, Chih.</t>
  </si>
  <si>
    <t>    Hermosillo, Son.</t>
  </si>
  <si>
    <t>    Puebla, Pue.</t>
  </si>
  <si>
    <t>    Chihuahua, Chih.</t>
  </si>
  <si>
    <t>    Torreón, Coah.</t>
  </si>
  <si>
    <t>    Iguala, Gro</t>
  </si>
  <si>
    <t>    Mérida, Yuc.</t>
  </si>
  <si>
    <t>    Jacona, Mich.</t>
  </si>
  <si>
    <t>    Fresnillo, Zac.</t>
  </si>
  <si>
    <t>    Durango, Dgo.</t>
  </si>
  <si>
    <t>    Tepic, Nay.</t>
  </si>
  <si>
    <t>    Tehuantepec, Oax.</t>
  </si>
  <si>
    <t>    Acapulco, Gro.</t>
  </si>
  <si>
    <t>    Querétaro, Qro.</t>
  </si>
  <si>
    <t>    Cancún, Q. Roo.</t>
  </si>
  <si>
    <t>N/E</t>
  </si>
  <si>
    <t>    Saltillo, Coah.</t>
  </si>
  <si>
    <t>    Esperanza, Son.</t>
  </si>
  <si>
    <t>A nivel nacional por ciudades seleccionadas Guadalajara se ubicó en la posición 22 de 46 ciudades. Tepatitlán por su parte se ubicó en la posición 16</t>
  </si>
  <si>
    <t>    Zacatecas, Zac.</t>
  </si>
  <si>
    <t>    Tuxtla Gutiérrez, Chis.</t>
  </si>
  <si>
    <t>    Pachuca, Hgo.</t>
  </si>
  <si>
    <t>    Coatzacoalcos, Ver.</t>
  </si>
  <si>
    <t>    Izúcar de Matamoros, Pue.</t>
  </si>
  <si>
    <t>    Atlacomulco, Méx.</t>
  </si>
  <si>
    <t>    </t>
  </si>
  <si>
    <t>En algunos casos, las variaciones pueden tener discrepancias respecto a las publicadas en el boletín por efectos de redondeo.</t>
  </si>
  <si>
    <t>1/ En el cuadro se presentan las 55 ciudades del INPC ordenadas de manera decreciente en relación a la tasa de crecimiento registrada en el mes.</t>
  </si>
  <si>
    <t>Las desagregaciones del INPC solo tienen valor informativo.</t>
  </si>
  <si>
    <t>Figura 46. Inflación febrero 2018-2019 por ciudades, 2a. quincena julio 2018=100</t>
  </si>
  <si>
    <t>Fuente: IIEG, con información de la Comisión Reguladora de Energía (CRE).</t>
  </si>
  <si>
    <t>regular</t>
  </si>
  <si>
    <t>premium</t>
  </si>
  <si>
    <t>diésel</t>
  </si>
  <si>
    <t>Figura 47. Promedio mensual de gasolina regular en Jalisco y nacional, enero 2017 - febrero 2019, a pesos constantes</t>
  </si>
  <si>
    <t>Deflactor julio 2008 = 100</t>
  </si>
  <si>
    <t>feb 2019 = 100</t>
  </si>
  <si>
    <t>Figura 48.  Precio promedio mensual gasolina premium Jalisco y nacional, enero 2017 a febrero 2019, a pesos constantes</t>
  </si>
  <si>
    <t>Premium</t>
  </si>
  <si>
    <t>Figura 49.  Precio promedio mensual de diésel en Jalisco y nacional, enero 2017- febrero 2019, a pesos constantes</t>
  </si>
  <si>
    <t>Diésel</t>
  </si>
  <si>
    <t>Figura 50. Precio promedio gasolina regular, premium y diésel por entidad federativa, febrero 2019</t>
  </si>
  <si>
    <t>COMISIÓN REGULADORA DE ENERGÍA</t>
  </si>
  <si>
    <r>
      <t xml:space="preserve">Precios promedio mensuales de gasolina premium, en estaciones de servicio de expendio al público </t>
    </r>
    <r>
      <rPr>
        <b/>
        <vertAlign val="superscript"/>
        <sz val="11"/>
        <color theme="1"/>
        <rFont val="Calibri"/>
        <family val="2"/>
        <scheme val="minor"/>
      </rPr>
      <t>1/ 2/ 3/</t>
    </r>
  </si>
  <si>
    <t>https://www.gob.mx/cre/articulos/precios-vigentes-de-gasolinas-y-diesel</t>
  </si>
  <si>
    <t>deflactor (INPC feb 19)</t>
  </si>
  <si>
    <t>Pesos por litro</t>
  </si>
  <si>
    <t>Regular</t>
  </si>
  <si>
    <t>México</t>
  </si>
  <si>
    <t>Figura 51. Unidades vendidas de vehículos eléctricos e híbridos (conectables y no conectables) en Jalisco, mensual 2016-2018</t>
  </si>
  <si>
    <t>Fuente: IIEG con información de INEGI a partir de la Asociación Mexicana de la Industria Automotriz.</t>
  </si>
  <si>
    <t xml:space="preserve"> Unidades Vehiculares Eléctricas</t>
  </si>
  <si>
    <t xml:space="preserve"> Unidades Vehiculares Hibridas Plugin1/</t>
  </si>
  <si>
    <t xml:space="preserve"> Vehiculares Hibridas 2/</t>
  </si>
  <si>
    <t>Total Jalisco</t>
  </si>
  <si>
    <t>Promedio Nacional</t>
  </si>
  <si>
    <t>Marzo</t>
  </si>
  <si>
    <t>Abril</t>
  </si>
  <si>
    <t>Mayo</t>
  </si>
  <si>
    <t>Junio</t>
  </si>
  <si>
    <t>Julio</t>
  </si>
  <si>
    <t>Agosto</t>
  </si>
  <si>
    <t>Septiembre</t>
  </si>
  <si>
    <t>Octubre</t>
  </si>
  <si>
    <t>Noviembre</t>
  </si>
  <si>
    <t>Diciembre</t>
  </si>
  <si>
    <t>Figura 52. Distribución porcentual de unidades vendidas de vehículos eléctricos e híbridos (conectables y no conectables) en Jalisco en 2018</t>
  </si>
  <si>
    <t>Total de unidades</t>
  </si>
  <si>
    <t>Vehículos eléctricos</t>
  </si>
  <si>
    <t>Vehículos hibridos conectables</t>
  </si>
  <si>
    <t xml:space="preserve"> Vehículos Hibridos no conectables</t>
  </si>
  <si>
    <t>Figura 53. Vehículos híbridos y eléctricos vendidos por entidad federativa, 2018</t>
  </si>
  <si>
    <t xml:space="preserve">Querétaro </t>
  </si>
  <si>
    <t xml:space="preserve">Michoacán </t>
  </si>
  <si>
    <t>Figura 54. Tasa de crecimiento anual de unidades de vehículos eléctricos e híbridos por entidad federativa, 2018</t>
  </si>
  <si>
    <t>Estado</t>
  </si>
  <si>
    <t>Tasa de crecimiento</t>
  </si>
  <si>
    <t>Figura 55. Número de cabezas sacrificadas en Jalisco en enero 2008 – 2019</t>
  </si>
  <si>
    <t>Fuente: IIEG, con información de INEGI, Sacrificio de Ganado en Rastros Municipales.</t>
  </si>
  <si>
    <t>Cabezas Sacrificadas Total</t>
  </si>
  <si>
    <t>Nota: Cifras preliminares.</t>
  </si>
  <si>
    <t>Figura 56. Producción de carne en canal en Jalisco en enero 2008 – 2019, Toneladas</t>
  </si>
  <si>
    <r>
      <t xml:space="preserve">Nota 1: Carne en canal se refiere al cuerpo del animal sacrificado, sangrado, desollado, eviscerado, sin cabeza ni extremidades. La canal es el producto primario; es un paso intermedio en la producción de carne, que es el producto terminado. Nota 2: </t>
    </r>
    <r>
      <rPr>
        <sz val="10"/>
        <color rgb="FF000000"/>
        <rFont val="Arial"/>
        <family val="2"/>
      </rPr>
      <t>Cifras preliminares.</t>
    </r>
  </si>
  <si>
    <t>Figura 57. Producción de carne en canal de ganado bovino por entidad federativa, enero 2019</t>
  </si>
  <si>
    <t>Producción de Carne en Canal de Ganado Bovino</t>
  </si>
  <si>
    <t>Por Entidad Federativa</t>
  </si>
  <si>
    <t>Enero 2019 1/</t>
  </si>
  <si>
    <t>Producción de Carne en Canal</t>
  </si>
  <si>
    <t>% Partic. Nacional</t>
  </si>
  <si>
    <t>Rank Ene 2019</t>
  </si>
  <si>
    <t>TOTAL:</t>
  </si>
  <si>
    <t>Nota 1: Carne en canal se refiere al cuerpo del animal sacrificado, sangrado, desollado, eviscerado, sin cabeza ni extremidades. La canal es el producto primario; es un paso intermedio en la producción de carne, que es el producto terminado.</t>
  </si>
  <si>
    <t>Nota 2: Cifras preliminares para enero de 2019.</t>
  </si>
  <si>
    <t>Figura 58. Producción de carne en canal de ganado porcino por entidad federativa, enero 2019</t>
  </si>
  <si>
    <t>Producción de Carne en Canal de Ganado Porcino</t>
  </si>
  <si>
    <t>Figura 59. Producción de carne en canal de ganado ovino por entidad federativa, enero 2019</t>
  </si>
  <si>
    <t>Producción de Carne en Canal de Ganado Ovino</t>
  </si>
  <si>
    <t>Figura 60. Producción de carne en canal de ganado caprino por entidad federativa, enero 2019</t>
  </si>
  <si>
    <t>Producción de Carne en Canal de Ganado Caprino</t>
  </si>
  <si>
    <t>Rank Nov 2018</t>
  </si>
  <si>
    <t>ND</t>
  </si>
  <si>
    <t>Figura 61. Variación porcentual anual de la producción de carne en canal, nacional y Jalisco, 2018-enero 2019</t>
  </si>
  <si>
    <t>Nacional y Jalisco</t>
  </si>
  <si>
    <t>2017-2018 / Enero 2019</t>
  </si>
  <si>
    <t>AÑO</t>
  </si>
  <si>
    <t>MES</t>
  </si>
  <si>
    <t>2017 - 2018</t>
  </si>
  <si>
    <t>2018 - 2019</t>
  </si>
  <si>
    <t>2018-2019</t>
  </si>
  <si>
    <t>Tabla 5. Número de cabezas sacrificadas. Nacional y Jalisco, anual 2017-2018, enero 2019</t>
  </si>
  <si>
    <t>Número de Cabezas Sacrificadas</t>
  </si>
  <si>
    <t>Cabezas Sacrificadas</t>
  </si>
  <si>
    <t>% Participación Jalisco al Nacional                           (Enero 2019)</t>
  </si>
  <si>
    <t>Variación 2017/ 2018</t>
  </si>
  <si>
    <t>Ganado Bovino</t>
  </si>
  <si>
    <t>Ganado Porcino</t>
  </si>
  <si>
    <t>Ganado Ovino</t>
  </si>
  <si>
    <t>Ganado Caprino</t>
  </si>
  <si>
    <t>Nota: Cifras preliminares para enero 2019.</t>
  </si>
  <si>
    <t>Tabla 6. Producción de carne en canal. Nacional y Jalisco, anual 2017-2018, enero 2019</t>
  </si>
  <si>
    <t>Toneladas</t>
  </si>
  <si>
    <t>Nota: Cifras preliminares para enero de 2019.</t>
  </si>
  <si>
    <t>Tabla 7. Valor de producción de carne en canal, nacional y Jalisco, anual 2017-2018, enero 2019</t>
  </si>
  <si>
    <t>Valor de la Producción de Carne en Canal</t>
  </si>
  <si>
    <t>Miles de Pesos</t>
  </si>
  <si>
    <t>Figura 62. Distribución porcentual de usuarios de la CFE en Jalisco, enero 2019</t>
  </si>
  <si>
    <t>Fuente: IIEG, con información de CFE.</t>
  </si>
  <si>
    <t>Número de usuarios</t>
  </si>
  <si>
    <t>Número de usuarios (industrial + industrial distribución)</t>
  </si>
  <si>
    <t>Doméstico</t>
  </si>
  <si>
    <t>Negocio</t>
  </si>
  <si>
    <t>Industrial</t>
  </si>
  <si>
    <t>Riego agrícola</t>
  </si>
  <si>
    <t>Industrial distribución</t>
  </si>
  <si>
    <t>Figura 63. Distribución del consumo de electricidad kWh en Jalisco, enero 2019</t>
  </si>
  <si>
    <t>kWh</t>
  </si>
  <si>
    <t>kWh (industrial + industrial distribución)</t>
  </si>
  <si>
    <t>industrial distribución</t>
  </si>
  <si>
    <t>Figura 64. Consumo doméstico de electricidad por municipio de Jalisco, enero 2019</t>
  </si>
  <si>
    <t>Figura 66. Consumo de electricidad para negocio por municipio de Jalisco, enero 2019</t>
  </si>
  <si>
    <t>Figura 68 . Consumo de electricidad para riego agrícola en Jalisco, enero 2019</t>
  </si>
  <si>
    <t>Figura 70. Consumo de electricidad para uso industrial en Jalisco, enero 2019</t>
  </si>
  <si>
    <t>Figura 72. Consumo de electricidad para uso gran industrial en Jalisco, enero 2019</t>
  </si>
  <si>
    <t>id</t>
  </si>
  <si>
    <t>Municipio</t>
  </si>
  <si>
    <t>totales</t>
  </si>
  <si>
    <t>14999</t>
  </si>
  <si>
    <t>Total Estatal</t>
  </si>
  <si>
    <t>14039</t>
  </si>
  <si>
    <t>Guadalajara</t>
  </si>
  <si>
    <t>14120</t>
  </si>
  <si>
    <t>Zapopan</t>
  </si>
  <si>
    <t>14070</t>
  </si>
  <si>
    <t>El Salto</t>
  </si>
  <si>
    <t>14097</t>
  </si>
  <si>
    <t>Tlajomulco de Zuniga</t>
  </si>
  <si>
    <t>14098</t>
  </si>
  <si>
    <t>Tlaquepaque</t>
  </si>
  <si>
    <t>14067</t>
  </si>
  <si>
    <t>Puerto Vallarta</t>
  </si>
  <si>
    <t>14053</t>
  </si>
  <si>
    <t>Lagos de Moreno</t>
  </si>
  <si>
    <t>14101</t>
  </si>
  <si>
    <t>Tonala</t>
  </si>
  <si>
    <t>14073</t>
  </si>
  <si>
    <t>San Juan de los Lagos</t>
  </si>
  <si>
    <t>14093</t>
  </si>
  <si>
    <t>Tepatitlan de Morelos</t>
  </si>
  <si>
    <t>14008</t>
  </si>
  <si>
    <t>Arandas</t>
  </si>
  <si>
    <t>14023</t>
  </si>
  <si>
    <t>Zapotlan el Grande</t>
  </si>
  <si>
    <t>14030</t>
  </si>
  <si>
    <t>Chapala</t>
  </si>
  <si>
    <t>14018</t>
  </si>
  <si>
    <t>La Barca</t>
  </si>
  <si>
    <t>14121</t>
  </si>
  <si>
    <t>Zapotiltic</t>
  </si>
  <si>
    <t>14063</t>
  </si>
  <si>
    <t>Ocotlan</t>
  </si>
  <si>
    <t>14066</t>
  </si>
  <si>
    <t>Poncitlan</t>
  </si>
  <si>
    <t>14082</t>
  </si>
  <si>
    <t>Sayula</t>
  </si>
  <si>
    <t>14108</t>
  </si>
  <si>
    <t>Tuxpan</t>
  </si>
  <si>
    <t>14123</t>
  </si>
  <si>
    <t>Zapotlan del Rey</t>
  </si>
  <si>
    <t>14002</t>
  </si>
  <si>
    <t>Acatlan de Juarez</t>
  </si>
  <si>
    <t>14003</t>
  </si>
  <si>
    <t>Ahualulco de Mercado</t>
  </si>
  <si>
    <t>14083</t>
  </si>
  <si>
    <t>Tala</t>
  </si>
  <si>
    <t>14044</t>
  </si>
  <si>
    <t>Ixtlahuacan de los Membrillos</t>
  </si>
  <si>
    <t>14124</t>
  </si>
  <si>
    <t>Zapotlanejo</t>
  </si>
  <si>
    <t>14036</t>
  </si>
  <si>
    <t>Etzatlan</t>
  </si>
  <si>
    <t>14035</t>
  </si>
  <si>
    <t>Encarnacion de Diaz</t>
  </si>
  <si>
    <t>14013</t>
  </si>
  <si>
    <t>Atotonilco el Alto</t>
  </si>
  <si>
    <t>14015</t>
  </si>
  <si>
    <t>Autlan de Navarro</t>
  </si>
  <si>
    <t>14024</t>
  </si>
  <si>
    <t>Cocula</t>
  </si>
  <si>
    <t>14046</t>
  </si>
  <si>
    <t>Jalostotitlan</t>
  </si>
  <si>
    <t>14016</t>
  </si>
  <si>
    <t>Ayotlan</t>
  </si>
  <si>
    <t>14006</t>
  </si>
  <si>
    <t>Ameca</t>
  </si>
  <si>
    <t>14001</t>
  </si>
  <si>
    <t>Acatic</t>
  </si>
  <si>
    <t>14111</t>
  </si>
  <si>
    <t>Valle de Guadalupe</t>
  </si>
  <si>
    <t>14022</t>
  </si>
  <si>
    <t>Cihuatlan</t>
  </si>
  <si>
    <t>14043</t>
  </si>
  <si>
    <t>La Huerta</t>
  </si>
  <si>
    <t>14078</t>
  </si>
  <si>
    <t>San Miguel el Alto</t>
  </si>
  <si>
    <t>14105</t>
  </si>
  <si>
    <t>Tototlan</t>
  </si>
  <si>
    <t>14094</t>
  </si>
  <si>
    <t>Tequila</t>
  </si>
  <si>
    <t>14007</t>
  </si>
  <si>
    <t>San Juanito de Escobedo</t>
  </si>
  <si>
    <t>14119</t>
  </si>
  <si>
    <t>Zacoalco de Torres</t>
  </si>
  <si>
    <t>14085</t>
  </si>
  <si>
    <t>Tamazula de Gordiano</t>
  </si>
  <si>
    <t>14019</t>
  </si>
  <si>
    <t>Bolanos</t>
  </si>
  <si>
    <t>14010</t>
  </si>
  <si>
    <t>Atemajac de Brizuela</t>
  </si>
  <si>
    <t>14050</t>
  </si>
  <si>
    <t>Jocotepec</t>
  </si>
  <si>
    <t>14048</t>
  </si>
  <si>
    <t>Jesus Maria</t>
  </si>
  <si>
    <t>14076</t>
  </si>
  <si>
    <t>San Martin de Bolanos</t>
  </si>
  <si>
    <t>14091</t>
  </si>
  <si>
    <t>Teocaltiche</t>
  </si>
  <si>
    <t>14005</t>
  </si>
  <si>
    <t>Amatitan</t>
  </si>
  <si>
    <t>14125</t>
  </si>
  <si>
    <t>San Ignacio Cerro Gordo</t>
  </si>
  <si>
    <t>14059</t>
  </si>
  <si>
    <t>Mazamitla</t>
  </si>
  <si>
    <t>14047</t>
  </si>
  <si>
    <t>Jamay</t>
  </si>
  <si>
    <t>14118</t>
  </si>
  <si>
    <t>Yahualica de Gonzalez Gallo</t>
  </si>
  <si>
    <t>14088</t>
  </si>
  <si>
    <t>Tecolotlan</t>
  </si>
  <si>
    <t>14033</t>
  </si>
  <si>
    <t>Degollado</t>
  </si>
  <si>
    <t>14009</t>
  </si>
  <si>
    <t>El Arenal</t>
  </si>
  <si>
    <t>14077</t>
  </si>
  <si>
    <t>San Martin Hidalgo</t>
  </si>
  <si>
    <t>14037</t>
  </si>
  <si>
    <t>El Grullo</t>
  </si>
  <si>
    <t>14020</t>
  </si>
  <si>
    <t>Cabo Corrientes</t>
  </si>
  <si>
    <t>14064</t>
  </si>
  <si>
    <t>Ojuelos de Jalisco</t>
  </si>
  <si>
    <t>14116</t>
  </si>
  <si>
    <t>Villa Hidalgo</t>
  </si>
  <si>
    <t>14021</t>
  </si>
  <si>
    <t>Casimiro Castillo</t>
  </si>
  <si>
    <t>14045</t>
  </si>
  <si>
    <t>Ixtlahuacan del Rio</t>
  </si>
  <si>
    <t>14086</t>
  </si>
  <si>
    <t>Tapalpa</t>
  </si>
  <si>
    <t>14096</t>
  </si>
  <si>
    <t>Tizapan el Alto</t>
  </si>
  <si>
    <t>14025</t>
  </si>
  <si>
    <t>Colotlan</t>
  </si>
  <si>
    <t>14058</t>
  </si>
  <si>
    <t>Mascota</t>
  </si>
  <si>
    <t>14074</t>
  </si>
  <si>
    <t>San Julian</t>
  </si>
  <si>
    <t>14027</t>
  </si>
  <si>
    <t>Cuautitlan de Garcia Barragan</t>
  </si>
  <si>
    <t>14100</t>
  </si>
  <si>
    <t>Tomatlan</t>
  </si>
  <si>
    <t>14079</t>
  </si>
  <si>
    <t>Gomez Farias</t>
  </si>
  <si>
    <t>14087</t>
  </si>
  <si>
    <t>Tecalitlan</t>
  </si>
  <si>
    <t>14114</t>
  </si>
  <si>
    <t>Villa Corona</t>
  </si>
  <si>
    <t>14110</t>
  </si>
  <si>
    <t>Union de Tula</t>
  </si>
  <si>
    <t>14042</t>
  </si>
  <si>
    <t>Huejuquilla el Alto</t>
  </si>
  <si>
    <t>14051</t>
  </si>
  <si>
    <t>Juanacatlan</t>
  </si>
  <si>
    <t>14084</t>
  </si>
  <si>
    <t>Talpa de Allende</t>
  </si>
  <si>
    <t>14065</t>
  </si>
  <si>
    <t>Pihuamo</t>
  </si>
  <si>
    <t>14068</t>
  </si>
  <si>
    <t>Villa Purificacion</t>
  </si>
  <si>
    <t>14095</t>
  </si>
  <si>
    <t>Teuchitlan</t>
  </si>
  <si>
    <t>14017</t>
  </si>
  <si>
    <t>Ayutla</t>
  </si>
  <si>
    <t>14069</t>
  </si>
  <si>
    <t>Quitupan</t>
  </si>
  <si>
    <t>14107</t>
  </si>
  <si>
    <t>Tuxcueca</t>
  </si>
  <si>
    <t>14055</t>
  </si>
  <si>
    <t>Magdalena</t>
  </si>
  <si>
    <t>14113</t>
  </si>
  <si>
    <t>San Gabriel</t>
  </si>
  <si>
    <t>14092</t>
  </si>
  <si>
    <t>Teocuitatlan de Corona</t>
  </si>
  <si>
    <t>14040</t>
  </si>
  <si>
    <t>Hostotipaquillo</t>
  </si>
  <si>
    <t>14029</t>
  </si>
  <si>
    <t>Cuquio</t>
  </si>
  <si>
    <t>14060</t>
  </si>
  <si>
    <t>Mexticacan</t>
  </si>
  <si>
    <t>14061</t>
  </si>
  <si>
    <t>Mezquitic</t>
  </si>
  <si>
    <t>14099</t>
  </si>
  <si>
    <t>Toliman</t>
  </si>
  <si>
    <t>14103</t>
  </si>
  <si>
    <t>Tonila</t>
  </si>
  <si>
    <t>14102</t>
  </si>
  <si>
    <t>Tonaya</t>
  </si>
  <si>
    <t>14090</t>
  </si>
  <si>
    <t>Tenamaxtlan</t>
  </si>
  <si>
    <t>14014</t>
  </si>
  <si>
    <t>Atoyac</t>
  </si>
  <si>
    <t>14106</t>
  </si>
  <si>
    <t>Tuxcacuesco</t>
  </si>
  <si>
    <t>14054</t>
  </si>
  <si>
    <t>El Limon</t>
  </si>
  <si>
    <t>14041</t>
  </si>
  <si>
    <t>Huejucar</t>
  </si>
  <si>
    <t>14038</t>
  </si>
  <si>
    <t>Guachinango</t>
  </si>
  <si>
    <t>14057</t>
  </si>
  <si>
    <t>La Manzanilla de la Paz</t>
  </si>
  <si>
    <t>14011</t>
  </si>
  <si>
    <t>Atengo</t>
  </si>
  <si>
    <t>14052</t>
  </si>
  <si>
    <t>Juchitlan</t>
  </si>
  <si>
    <t>14032</t>
  </si>
  <si>
    <t>Chiquilistlan</t>
  </si>
  <si>
    <t>14062</t>
  </si>
  <si>
    <t>Mixtlan</t>
  </si>
  <si>
    <t>14117</t>
  </si>
  <si>
    <t>Canadas de Obregon</t>
  </si>
  <si>
    <t>14122</t>
  </si>
  <si>
    <t>Zapotitlan de Vadillo</t>
  </si>
  <si>
    <t>14071</t>
  </si>
  <si>
    <t>San Cristobal de la Barranca</t>
  </si>
  <si>
    <t>14112</t>
  </si>
  <si>
    <t>Valle de Juarez</t>
  </si>
  <si>
    <t>14072</t>
  </si>
  <si>
    <t>San Diego de Alejandria</t>
  </si>
  <si>
    <t>14115</t>
  </si>
  <si>
    <t>Villa Guerrero</t>
  </si>
  <si>
    <t>14049</t>
  </si>
  <si>
    <t>Jilotlan de los Dolores</t>
  </si>
  <si>
    <t>14075</t>
  </si>
  <si>
    <t>San Marcos</t>
  </si>
  <si>
    <t>14012</t>
  </si>
  <si>
    <t>Atenguillo</t>
  </si>
  <si>
    <t>14080</t>
  </si>
  <si>
    <t>San Sebastian del Oeste</t>
  </si>
  <si>
    <t>14081</t>
  </si>
  <si>
    <t>Santa Maria de los Angeles</t>
  </si>
  <si>
    <t>14104</t>
  </si>
  <si>
    <t>Totatiche</t>
  </si>
  <si>
    <t>14109</t>
  </si>
  <si>
    <t>Union de San Antonio</t>
  </si>
  <si>
    <t>14089</t>
  </si>
  <si>
    <t>Techaluta de Montenegro</t>
  </si>
  <si>
    <t>14031</t>
  </si>
  <si>
    <t>Chimaltitan</t>
  </si>
  <si>
    <t>14026</t>
  </si>
  <si>
    <t>Concepcion de Buenos Aires</t>
  </si>
  <si>
    <t>14056</t>
  </si>
  <si>
    <t>Santa Maria del Oro</t>
  </si>
  <si>
    <t>14028</t>
  </si>
  <si>
    <t>Cuautla</t>
  </si>
  <si>
    <t>14034</t>
  </si>
  <si>
    <t>Ejutla</t>
  </si>
  <si>
    <t>14004</t>
  </si>
  <si>
    <t>Amacueca</t>
  </si>
  <si>
    <t>Figura 65. Consumo de electricidad uso doméstico por usuario de CFE por</t>
  </si>
  <si>
    <t>Figura 67 . Consumo de electricidad para negocio por usuario de CFE por municipio de Jalisco, enero 2019</t>
  </si>
  <si>
    <t>Figura 69. Consumo de electricidad para riego agrícola por usuario de CFE por municipio de Jalisco, enero 2019</t>
  </si>
  <si>
    <t>Figura 71. Consumo de electricidad para uso industrial por usuario de CFE por municipio de Jalisco, enero 2019</t>
  </si>
  <si>
    <t>Figura 73. Consumo de electricidad para uso gran industrial por usuario de CFE por municipio de Jalisco, enero 2019</t>
  </si>
  <si>
    <t>Nota: se divide el consumo de kWh entre el número de usuarios</t>
  </si>
  <si>
    <t>doméstico</t>
  </si>
  <si>
    <t>negocio</t>
  </si>
  <si>
    <t>Tabla 8.Tabla de tarifas en Jalisco para uso doméstico, enero 2019</t>
  </si>
  <si>
    <t>Tarifa</t>
  </si>
  <si>
    <t>Consumo básico</t>
  </si>
  <si>
    <t>Consumo Intermedio</t>
  </si>
  <si>
    <t>Consumo Excedente</t>
  </si>
  <si>
    <t>Límite para alto consumo (kWh/mes)</t>
  </si>
  <si>
    <t>01</t>
  </si>
  <si>
    <t>1A</t>
  </si>
  <si>
    <t>1B</t>
  </si>
  <si>
    <t>1C</t>
  </si>
  <si>
    <t>1D</t>
  </si>
  <si>
    <t>1E</t>
  </si>
  <si>
    <t>1F</t>
  </si>
  <si>
    <t>DAC</t>
  </si>
  <si>
    <t>Tabla 9. Usuarios y consumo de electricidad uso doméstico en Jalisco, enero 2019</t>
  </si>
  <si>
    <t>Usuarios</t>
  </si>
  <si>
    <t>Tabla 10. Consumo de electricidad para negocio por municipio de Jalisco, enero 2019</t>
  </si>
  <si>
    <t>Fijo ($/mes)</t>
  </si>
  <si>
    <t>Variable ($/kWh)</t>
  </si>
  <si>
    <t>Distribución ($/kW)</t>
  </si>
  <si>
    <t>Capacidad ($/kW)</t>
  </si>
  <si>
    <t>PDBT</t>
  </si>
  <si>
    <t>GDBT</t>
  </si>
  <si>
    <t>Tabla 11. Usuarios y consumo de electricidad para negocio en Jalisco, enero 2019</t>
  </si>
  <si>
    <t>9CU</t>
  </si>
  <si>
    <t>9N</t>
  </si>
  <si>
    <t>RABT</t>
  </si>
  <si>
    <t>RAMT</t>
  </si>
  <si>
    <t>Tabla 12. Consumo de electricidad para riego agrícola por municipio de Jalisco, enero 2019</t>
  </si>
  <si>
    <t>Riego Agrícola</t>
  </si>
  <si>
    <t>0.62 + 0.31</t>
  </si>
  <si>
    <t>Tabla 13. Usuarios y consumo de electricidad riego agrícola en Jalisco, enero 2019</t>
  </si>
  <si>
    <t>Fuente: IIEG, con información de CFE</t>
  </si>
  <si>
    <t>Tabla 14. Consumo de electricidad para uso industrial por municipio de Jalisco, enero 2019</t>
  </si>
  <si>
    <t>Variable Base ($/kWh)</t>
  </si>
  <si>
    <t>Variable Intermedia ($/kWh)</t>
  </si>
  <si>
    <t>Variable Punta ($/kWh)</t>
  </si>
  <si>
    <t>GDMTH</t>
  </si>
  <si>
    <t>GDMTO</t>
  </si>
  <si>
    <t>Tabla 15. Usuarios y consumo de electricidad uso industrial en Jalisco, enero 2019</t>
  </si>
  <si>
    <t>Tabla 16. Consumo de electricidad uso gran industrial por municipio de Jalisco, enero 2019</t>
  </si>
  <si>
    <t>Variable Semipunta ($/kWh)</t>
  </si>
  <si>
    <t>Gran Industrial</t>
  </si>
  <si>
    <t>DIST</t>
  </si>
  <si>
    <t>DIT</t>
  </si>
  <si>
    <t>Tabla 17. Usuarios y consumo de electricidad uso industrial en Jalisco, enero 2019</t>
  </si>
  <si>
    <t>Electrificación por Entidad Federativa 2018</t>
  </si>
  <si>
    <t>ESTADO</t>
  </si>
  <si>
    <t>2018 1er trim</t>
  </si>
  <si>
    <t>2018 2do trim</t>
  </si>
  <si>
    <t>2018 3er trim</t>
  </si>
  <si>
    <t>2018 4to trim</t>
  </si>
  <si>
    <t>OAXACA</t>
  </si>
  <si>
    <t>CHIAPAS</t>
  </si>
  <si>
    <t>GUERRERO</t>
  </si>
  <si>
    <t>DURANGO</t>
  </si>
  <si>
    <t>CHIHUAHUA</t>
  </si>
  <si>
    <t>SAN LUIS POTOSÍ</t>
  </si>
  <si>
    <t>TAMAULIPAS</t>
  </si>
  <si>
    <t>NAYARIT</t>
  </si>
  <si>
    <t>VERACRUZ</t>
  </si>
  <si>
    <t>QUERÉTARO</t>
  </si>
  <si>
    <t>ZACATECAS</t>
  </si>
  <si>
    <t>CAMPECHE</t>
  </si>
  <si>
    <t>NUEVO LEÓN</t>
  </si>
  <si>
    <t>TABASCO</t>
  </si>
  <si>
    <t>ESTADO DE MÉXICO</t>
  </si>
  <si>
    <t>MORELOS</t>
  </si>
  <si>
    <t>MICHOACÁN</t>
  </si>
  <si>
    <t>BAJA CALIFORNIA SUR</t>
  </si>
  <si>
    <t>SINALOA</t>
  </si>
  <si>
    <t>SONORA</t>
  </si>
  <si>
    <t>HIDALGO</t>
  </si>
  <si>
    <t>GUANAJUATO</t>
  </si>
  <si>
    <t>BAJA CALIFORNIA</t>
  </si>
  <si>
    <t>QUINTANA ROO</t>
  </si>
  <si>
    <t>YUCATAN</t>
  </si>
  <si>
    <t>PUEBLA</t>
  </si>
  <si>
    <t xml:space="preserve">CIUDAD DE MÉXICO </t>
  </si>
  <si>
    <t>AGUASCALIENTES</t>
  </si>
  <si>
    <t>COAHUILA</t>
  </si>
  <si>
    <t>TLAXCALA</t>
  </si>
  <si>
    <t>COLIMA</t>
  </si>
  <si>
    <t>NACIONAL</t>
  </si>
  <si>
    <t>Figura 74. Electrificación por entidad federativa, enero 2019</t>
  </si>
  <si>
    <t>Fuente: IIEG, con información de CFE datos abiertos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</si>
</sst>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 #,##0_-;_-* &quot;-&quot;??_-;_-@_-"/>
    <numFmt numFmtId="165" formatCode="0.0%"/>
    <numFmt numFmtId="166" formatCode="0.0"/>
    <numFmt numFmtId="167" formatCode="0.0000"/>
    <numFmt numFmtId="168" formatCode="#,##0;[Red]#,##0"/>
    <numFmt numFmtId="169" formatCode="_-* #,##0.00\ _€_-;\-* #,##0.00\ _€_-;_-* &quot;-&quot;??\ _€_-;_-@_-"/>
    <numFmt numFmtId="170" formatCode="_-* #,##0\ _€_-;\-* #,##0\ _€_-;_-* &quot;-&quot;??\ _€_-;_-@_-"/>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sz val="11"/>
      <name val="Calibri"/>
      <family val="2"/>
      <scheme val="minor"/>
    </font>
    <font>
      <sz val="12"/>
      <name val="Helv"/>
    </font>
    <font>
      <b/>
      <sz val="11"/>
      <color indexed="8"/>
      <name val="Calibri"/>
      <family val="2"/>
    </font>
    <font>
      <sz val="9"/>
      <name val="Arial"/>
      <family val="2"/>
    </font>
    <font>
      <b/>
      <sz val="9"/>
      <color indexed="9"/>
      <name val="Arial"/>
      <family val="2"/>
    </font>
    <font>
      <b/>
      <sz val="9"/>
      <name val="Arial"/>
      <family val="2"/>
    </font>
    <font>
      <b/>
      <sz val="11"/>
      <name val="Arial"/>
      <family val="2"/>
    </font>
    <font>
      <sz val="10"/>
      <name val="Arial"/>
      <family val="2"/>
    </font>
    <font>
      <b/>
      <sz val="10"/>
      <name val="Arial"/>
      <family val="2"/>
    </font>
    <font>
      <sz val="8"/>
      <name val="Arial"/>
      <family val="2"/>
    </font>
    <font>
      <sz val="10"/>
      <name val="Arial"/>
      <family val="2"/>
    </font>
    <font>
      <sz val="10"/>
      <color indexed="8"/>
      <name val="Arial"/>
      <family val="2"/>
    </font>
    <font>
      <sz val="11"/>
      <color rgb="FF000000"/>
      <name val="Calibri"/>
      <family val="2"/>
      <scheme val="minor"/>
    </font>
    <font>
      <b/>
      <sz val="11"/>
      <color theme="1"/>
      <name val="Arial"/>
      <family val="2"/>
    </font>
    <font>
      <sz val="11"/>
      <color theme="1"/>
      <name val="Arial"/>
      <family val="2"/>
    </font>
    <font>
      <b/>
      <sz val="11"/>
      <color rgb="FFFFFFFF"/>
      <name val="Arial"/>
      <family val="2"/>
    </font>
    <font>
      <sz val="11"/>
      <color indexed="8"/>
      <name val="Calibri"/>
      <family val="2"/>
      <scheme val="minor"/>
    </font>
    <font>
      <sz val="10"/>
      <color rgb="FF000000"/>
      <name val="Arial"/>
      <family val="2"/>
    </font>
    <font>
      <b/>
      <sz val="10"/>
      <color theme="1"/>
      <name val="Calibri"/>
      <family val="2"/>
      <scheme val="minor"/>
    </font>
    <font>
      <b/>
      <sz val="11"/>
      <name val="Calibri"/>
      <family val="2"/>
      <scheme val="minor"/>
    </font>
    <font>
      <b/>
      <vertAlign val="superscript"/>
      <sz val="11"/>
      <color theme="1"/>
      <name val="Calibri"/>
      <family val="2"/>
      <scheme val="minor"/>
    </font>
    <font>
      <sz val="10"/>
      <name val="Calibri"/>
      <family val="2"/>
    </font>
    <font>
      <b/>
      <sz val="10"/>
      <color theme="1"/>
      <name val="Arial"/>
      <family val="2"/>
    </font>
    <font>
      <sz val="10"/>
      <color theme="1"/>
      <name val="Arial"/>
      <family val="2"/>
    </font>
    <font>
      <sz val="11"/>
      <name val="Arial"/>
      <family val="2"/>
    </font>
    <font>
      <b/>
      <sz val="12"/>
      <color theme="1"/>
      <name val="Arial"/>
      <family val="2"/>
    </font>
    <font>
      <b/>
      <sz val="12"/>
      <color rgb="FF000000"/>
      <name val="Arial"/>
      <family val="2"/>
    </font>
    <font>
      <b/>
      <sz val="9"/>
      <color theme="1"/>
      <name val="Arial"/>
      <family val="2"/>
    </font>
    <font>
      <b/>
      <sz val="9"/>
      <color theme="0"/>
      <name val="Arial"/>
      <family val="2"/>
    </font>
    <font>
      <sz val="10"/>
      <color theme="1"/>
      <name val="Calibri"/>
      <family val="2"/>
      <scheme val="minor"/>
    </font>
    <font>
      <b/>
      <sz val="9.5"/>
      <name val="Arial"/>
      <family val="2"/>
    </font>
    <font>
      <sz val="9.5"/>
      <color theme="1"/>
      <name val="Arial"/>
      <family val="2"/>
    </font>
    <font>
      <b/>
      <sz val="9.5"/>
      <color theme="1"/>
      <name val="Arial"/>
      <family val="2"/>
    </font>
    <font>
      <sz val="11"/>
      <color indexed="8"/>
      <name val="Arial"/>
      <family val="2"/>
    </font>
    <font>
      <b/>
      <sz val="11"/>
      <color indexed="8"/>
      <name val="Arial"/>
      <family val="2"/>
    </font>
    <font>
      <sz val="11"/>
      <color rgb="FF000000"/>
      <name val="Arial"/>
      <family val="2"/>
    </font>
  </fonts>
  <fills count="18">
    <fill>
      <patternFill patternType="none"/>
    </fill>
    <fill>
      <patternFill patternType="gray125"/>
    </fill>
    <fill>
      <patternFill patternType="solid">
        <fgColor rgb="FF9D2449"/>
        <bgColor indexed="64"/>
      </patternFill>
    </fill>
    <fill>
      <patternFill patternType="solid">
        <fgColor indexed="9"/>
        <bgColor indexed="64"/>
      </patternFill>
    </fill>
    <fill>
      <patternFill patternType="solid">
        <fgColor rgb="FFFBBB27"/>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indexed="41"/>
        <bgColor indexed="64"/>
      </patternFill>
    </fill>
    <fill>
      <patternFill patternType="solid">
        <fgColor rgb="FFBFBFBF"/>
        <bgColor indexed="64"/>
      </patternFill>
    </fill>
    <fill>
      <patternFill patternType="solid">
        <fgColor rgb="FFDBDBDB"/>
        <bgColor indexed="64"/>
      </patternFill>
    </fill>
    <fill>
      <patternFill patternType="solid">
        <fgColor rgb="FF3B3838"/>
        <bgColor indexed="64"/>
      </patternFill>
    </fill>
    <fill>
      <patternFill patternType="solid">
        <fgColor rgb="FFFFFF00"/>
        <bgColor indexed="64"/>
      </patternFill>
    </fill>
    <fill>
      <patternFill patternType="solid">
        <fgColor theme="8" tint="0.79998168889431442"/>
        <bgColor theme="8" tint="0.79998168889431442"/>
      </patternFill>
    </fill>
    <fill>
      <patternFill patternType="solid">
        <fgColor theme="0" tint="-0.499984740745262"/>
        <bgColor indexed="64"/>
      </patternFill>
    </fill>
    <fill>
      <patternFill patternType="solid">
        <fgColor rgb="FFBF9000"/>
        <bgColor indexed="64"/>
      </patternFill>
    </fill>
    <fill>
      <patternFill patternType="solid">
        <fgColor rgb="FFC9C9C9"/>
        <bgColor indexed="64"/>
      </patternFill>
    </fill>
    <fill>
      <patternFill patternType="solid">
        <fgColor rgb="FFFAD496"/>
        <bgColor indexed="64"/>
      </patternFill>
    </fill>
  </fills>
  <borders count="25">
    <border>
      <left/>
      <right/>
      <top/>
      <bottom/>
      <diagonal/>
    </border>
    <border>
      <left style="double">
        <color indexed="55"/>
      </left>
      <right style="double">
        <color indexed="55"/>
      </right>
      <top style="double">
        <color indexed="55"/>
      </top>
      <bottom style="double">
        <color indexed="55"/>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theme="0"/>
      </left>
      <right style="thin">
        <color theme="0"/>
      </right>
      <top/>
      <bottom style="thin">
        <color theme="0"/>
      </bottom>
      <diagonal/>
    </border>
    <border>
      <left/>
      <right style="thin">
        <color theme="0"/>
      </right>
      <top/>
      <bottom/>
      <diagonal/>
    </border>
    <border>
      <left/>
      <right/>
      <top/>
      <bottom style="thin">
        <color theme="4" tint="0.39997558519241921"/>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theme="8" tint="0.39997558519241921"/>
      </bottom>
      <diagonal/>
    </border>
    <border>
      <left style="thin">
        <color indexed="64"/>
      </left>
      <right style="thin">
        <color indexed="64"/>
      </right>
      <top style="hair">
        <color indexed="64"/>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rgb="FFFAD496"/>
      </top>
      <bottom style="thin">
        <color rgb="FFFAD496"/>
      </bottom>
      <diagonal/>
    </border>
    <border>
      <left/>
      <right/>
      <top style="medium">
        <color rgb="FFFAD496"/>
      </top>
      <bottom style="medium">
        <color rgb="FFFAD496"/>
      </bottom>
      <diagonal/>
    </border>
    <border>
      <left/>
      <right/>
      <top/>
      <bottom style="medium">
        <color rgb="FFFAD496"/>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39" fontId="5" fillId="0" borderId="0"/>
    <xf numFmtId="0" fontId="14" fillId="0" borderId="0"/>
    <xf numFmtId="0" fontId="16" fillId="0" borderId="0"/>
    <xf numFmtId="0" fontId="1" fillId="0" borderId="0"/>
    <xf numFmtId="0" fontId="1" fillId="0" borderId="0"/>
    <xf numFmtId="9" fontId="1" fillId="0" borderId="0" applyFont="0" applyFill="0" applyBorder="0" applyAlignment="0" applyProtection="0"/>
    <xf numFmtId="0" fontId="20" fillId="0" borderId="0"/>
    <xf numFmtId="9" fontId="20" fillId="0" borderId="0" applyFont="0" applyFill="0" applyBorder="0" applyAlignment="0" applyProtection="0"/>
    <xf numFmtId="169" fontId="1" fillId="0" borderId="0" applyFont="0" applyFill="0" applyBorder="0" applyAlignment="0" applyProtection="0"/>
  </cellStyleXfs>
  <cellXfs count="226">
    <xf numFmtId="0" fontId="0" fillId="0" borderId="0" xfId="0"/>
    <xf numFmtId="0" fontId="3" fillId="0" borderId="0" xfId="0" applyFont="1"/>
    <xf numFmtId="3" fontId="3" fillId="0" borderId="0" xfId="0" applyNumberFormat="1" applyFont="1"/>
    <xf numFmtId="164" fontId="0" fillId="0" borderId="0" xfId="0" applyNumberFormat="1"/>
    <xf numFmtId="165" fontId="0" fillId="0" borderId="0" xfId="2" applyNumberFormat="1" applyFont="1"/>
    <xf numFmtId="164" fontId="0" fillId="0" borderId="0" xfId="1" applyNumberFormat="1" applyFont="1"/>
    <xf numFmtId="0" fontId="4" fillId="0" borderId="0" xfId="0" applyFont="1" applyBorder="1" applyAlignment="1">
      <alignment horizontal="left"/>
    </xf>
    <xf numFmtId="3" fontId="4" fillId="0" borderId="0" xfId="0" applyNumberFormat="1" applyFont="1" applyBorder="1" applyAlignment="1">
      <alignment horizontal="left"/>
    </xf>
    <xf numFmtId="0" fontId="0" fillId="0" borderId="0" xfId="0" applyFont="1" applyBorder="1"/>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xf>
    <xf numFmtId="3" fontId="4" fillId="0" borderId="0" xfId="0" applyNumberFormat="1" applyFont="1" applyBorder="1" applyAlignment="1">
      <alignment horizontal="left" vertical="top" wrapText="1"/>
    </xf>
    <xf numFmtId="3" fontId="4" fillId="0" borderId="0" xfId="0" applyNumberFormat="1" applyFont="1" applyBorder="1" applyAlignment="1">
      <alignment horizontal="left" vertical="top"/>
    </xf>
    <xf numFmtId="164" fontId="1" fillId="0" borderId="0" xfId="1" applyNumberFormat="1" applyFont="1" applyBorder="1"/>
    <xf numFmtId="0" fontId="0" fillId="0" borderId="0" xfId="0" applyFont="1" applyBorder="1" applyAlignment="1">
      <alignment horizontal="left" vertical="top" wrapText="1"/>
    </xf>
    <xf numFmtId="0" fontId="0" fillId="0" borderId="0" xfId="0" applyFont="1" applyBorder="1" applyAlignment="1">
      <alignment horizontal="left" vertical="top"/>
    </xf>
    <xf numFmtId="3" fontId="4" fillId="0" borderId="0" xfId="0" applyNumberFormat="1" applyFont="1" applyBorder="1" applyAlignment="1">
      <alignment horizontal="right"/>
    </xf>
    <xf numFmtId="0" fontId="0" fillId="0" borderId="0" xfId="0" applyFont="1" applyBorder="1" applyAlignment="1">
      <alignment horizontal="left"/>
    </xf>
    <xf numFmtId="0" fontId="4" fillId="0" borderId="0" xfId="3" applyNumberFormat="1" applyFont="1" applyBorder="1" applyAlignment="1">
      <alignment vertical="center"/>
    </xf>
    <xf numFmtId="0" fontId="2" fillId="0" borderId="0" xfId="0" applyFont="1"/>
    <xf numFmtId="3" fontId="0" fillId="0" borderId="0" xfId="0" applyNumberFormat="1"/>
    <xf numFmtId="17" fontId="0" fillId="0" borderId="0" xfId="0" applyNumberFormat="1"/>
    <xf numFmtId="165" fontId="2" fillId="0" borderId="0" xfId="2" applyNumberFormat="1" applyFont="1"/>
    <xf numFmtId="3" fontId="2" fillId="0" borderId="0" xfId="0" applyNumberFormat="1" applyFont="1"/>
    <xf numFmtId="0" fontId="0" fillId="0" borderId="0" xfId="0" applyAlignment="1">
      <alignment horizontal="center" vertical="center" wrapText="1"/>
    </xf>
    <xf numFmtId="10" fontId="0" fillId="0" borderId="0" xfId="2" applyNumberFormat="1" applyFont="1"/>
    <xf numFmtId="3" fontId="0" fillId="0" borderId="0" xfId="2" applyNumberFormat="1" applyFont="1"/>
    <xf numFmtId="0" fontId="0" fillId="0" borderId="0" xfId="0" applyAlignment="1">
      <alignment horizontal="center"/>
    </xf>
    <xf numFmtId="165" fontId="0" fillId="0" borderId="0" xfId="0" applyNumberFormat="1"/>
    <xf numFmtId="17" fontId="0" fillId="0" borderId="0" xfId="0" applyNumberFormat="1" applyAlignment="1">
      <alignment horizontal="center"/>
    </xf>
    <xf numFmtId="17" fontId="2" fillId="0" borderId="0" xfId="0" applyNumberFormat="1" applyFont="1"/>
    <xf numFmtId="3" fontId="6" fillId="0" borderId="0" xfId="0" applyNumberFormat="1" applyFont="1"/>
    <xf numFmtId="166" fontId="4" fillId="0" borderId="0" xfId="3" applyNumberFormat="1" applyFont="1" applyBorder="1" applyAlignment="1">
      <alignment vertical="center"/>
    </xf>
    <xf numFmtId="17" fontId="4" fillId="0" borderId="0" xfId="3" applyNumberFormat="1" applyFont="1" applyBorder="1" applyAlignment="1">
      <alignment vertical="center"/>
    </xf>
    <xf numFmtId="165" fontId="7" fillId="0" borderId="0" xfId="2"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37" fontId="8" fillId="2" borderId="1" xfId="0" applyNumberFormat="1" applyFont="1" applyFill="1" applyBorder="1" applyAlignment="1">
      <alignment horizontal="center" vertical="center" wrapText="1"/>
    </xf>
    <xf numFmtId="49" fontId="9" fillId="3" borderId="1" xfId="0" applyNumberFormat="1" applyFont="1" applyFill="1" applyBorder="1" applyAlignment="1" applyProtection="1">
      <alignment horizontal="center" vertical="center"/>
    </xf>
    <xf numFmtId="166" fontId="9" fillId="3" borderId="1" xfId="0" applyNumberFormat="1" applyFont="1" applyFill="1" applyBorder="1" applyAlignment="1">
      <alignment horizontal="center" vertical="center" wrapText="1"/>
    </xf>
    <xf numFmtId="49" fontId="7" fillId="3" borderId="1" xfId="0" applyNumberFormat="1" applyFont="1" applyFill="1" applyBorder="1" applyAlignment="1" applyProtection="1">
      <alignment vertical="center"/>
    </xf>
    <xf numFmtId="166" fontId="7" fillId="3" borderId="1" xfId="0" applyNumberFormat="1" applyFont="1" applyFill="1" applyBorder="1" applyAlignment="1">
      <alignment horizontal="center" vertical="center" wrapText="1"/>
    </xf>
    <xf numFmtId="0" fontId="0" fillId="0" borderId="2" xfId="0" applyBorder="1"/>
    <xf numFmtId="0" fontId="10" fillId="4" borderId="0" xfId="0" quotePrefix="1" applyFont="1" applyFill="1" applyAlignment="1">
      <alignment horizontal="center" vertical="center" wrapText="1"/>
    </xf>
    <xf numFmtId="0" fontId="10" fillId="4" borderId="0" xfId="0" applyFont="1" applyFill="1" applyAlignment="1">
      <alignment horizontal="center" vertical="center" wrapText="1"/>
    </xf>
    <xf numFmtId="0" fontId="11" fillId="5" borderId="3" xfId="0" applyFont="1" applyFill="1" applyBorder="1" applyAlignment="1">
      <alignment vertical="center" wrapText="1"/>
    </xf>
    <xf numFmtId="3" fontId="11" fillId="5" borderId="3" xfId="0" applyNumberFormat="1" applyFont="1" applyFill="1" applyBorder="1" applyAlignment="1">
      <alignment vertical="center"/>
    </xf>
    <xf numFmtId="165" fontId="11" fillId="5" borderId="3" xfId="2" applyNumberFormat="1" applyFont="1" applyFill="1" applyBorder="1" applyAlignment="1">
      <alignment vertical="center"/>
    </xf>
    <xf numFmtId="0" fontId="0" fillId="0" borderId="0" xfId="0" applyAlignment="1">
      <alignment horizontal="left" indent="1"/>
    </xf>
    <xf numFmtId="0" fontId="11" fillId="5" borderId="3" xfId="0" applyFont="1" applyFill="1" applyBorder="1" applyAlignment="1">
      <alignment vertical="center"/>
    </xf>
    <xf numFmtId="0" fontId="12" fillId="6" borderId="3" xfId="0" applyFont="1" applyFill="1" applyBorder="1" applyAlignment="1">
      <alignment vertical="center"/>
    </xf>
    <xf numFmtId="3" fontId="12" fillId="6" borderId="3" xfId="0" applyNumberFormat="1" applyFont="1" applyFill="1" applyBorder="1" applyAlignment="1">
      <alignment vertical="center"/>
    </xf>
    <xf numFmtId="165" fontId="12" fillId="6" borderId="3" xfId="2" applyNumberFormat="1" applyFont="1" applyFill="1" applyBorder="1" applyAlignment="1">
      <alignment vertical="center"/>
    </xf>
    <xf numFmtId="0" fontId="0" fillId="0" borderId="4" xfId="0" applyBorder="1"/>
    <xf numFmtId="0" fontId="2" fillId="7" borderId="5" xfId="0" applyFont="1" applyFill="1" applyBorder="1" applyAlignment="1">
      <alignment horizontal="left"/>
    </xf>
    <xf numFmtId="0" fontId="2" fillId="7" borderId="5" xfId="0" applyFont="1" applyFill="1" applyBorder="1"/>
    <xf numFmtId="0" fontId="11" fillId="5" borderId="2" xfId="0" applyFont="1" applyFill="1" applyBorder="1" applyAlignment="1">
      <alignment vertical="center"/>
    </xf>
    <xf numFmtId="0" fontId="10" fillId="4" borderId="2" xfId="0" quotePrefix="1"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0" xfId="0" quotePrefix="1"/>
    <xf numFmtId="0" fontId="13" fillId="5" borderId="3" xfId="0" applyFont="1" applyFill="1" applyBorder="1" applyAlignment="1">
      <alignment vertical="center" wrapText="1"/>
    </xf>
    <xf numFmtId="3" fontId="13" fillId="5" borderId="3" xfId="0" applyNumberFormat="1" applyFont="1" applyFill="1" applyBorder="1" applyAlignment="1">
      <alignment vertical="center"/>
    </xf>
    <xf numFmtId="0" fontId="13" fillId="5" borderId="3" xfId="0" applyFont="1" applyFill="1" applyBorder="1" applyAlignment="1">
      <alignment vertical="center"/>
    </xf>
    <xf numFmtId="0" fontId="14" fillId="0" borderId="0" xfId="4"/>
    <xf numFmtId="0" fontId="15" fillId="8" borderId="6" xfId="4" applyFont="1" applyFill="1" applyBorder="1" applyAlignment="1">
      <alignment horizontal="left" vertical="center" wrapText="1"/>
    </xf>
    <xf numFmtId="2" fontId="14" fillId="0" borderId="0" xfId="4" applyNumberFormat="1"/>
    <xf numFmtId="0" fontId="15" fillId="8" borderId="7" xfId="4" applyFont="1" applyFill="1" applyBorder="1" applyAlignment="1">
      <alignment horizontal="left" vertical="center" wrapText="1"/>
    </xf>
    <xf numFmtId="0" fontId="16" fillId="0" borderId="0" xfId="5"/>
    <xf numFmtId="166" fontId="16" fillId="0" borderId="0" xfId="5" applyNumberFormat="1"/>
    <xf numFmtId="17" fontId="16" fillId="0" borderId="0" xfId="5" applyNumberFormat="1"/>
    <xf numFmtId="0" fontId="1" fillId="0" borderId="0" xfId="6"/>
    <xf numFmtId="3" fontId="1" fillId="0" borderId="0" xfId="6" applyNumberFormat="1"/>
    <xf numFmtId="3" fontId="16" fillId="0" borderId="0" xfId="5" applyNumberFormat="1"/>
    <xf numFmtId="0" fontId="16" fillId="0" borderId="0" xfId="5" applyAlignment="1"/>
    <xf numFmtId="0" fontId="1" fillId="0" borderId="0" xfId="7"/>
    <xf numFmtId="166" fontId="0" fillId="0" borderId="0" xfId="8" applyNumberFormat="1" applyFont="1"/>
    <xf numFmtId="0" fontId="1" fillId="0" borderId="0" xfId="7" applyFont="1"/>
    <xf numFmtId="166" fontId="1" fillId="0" borderId="0" xfId="7" applyNumberFormat="1"/>
    <xf numFmtId="165" fontId="17" fillId="9" borderId="0" xfId="5" applyNumberFormat="1" applyFont="1" applyFill="1" applyAlignment="1">
      <alignment horizontal="center" vertical="center" wrapText="1"/>
    </xf>
    <xf numFmtId="3" fontId="17" fillId="9" borderId="0" xfId="5" applyNumberFormat="1" applyFont="1" applyFill="1" applyAlignment="1">
      <alignment horizontal="center" vertical="center" wrapText="1"/>
    </xf>
    <xf numFmtId="0" fontId="17" fillId="9" borderId="0" xfId="5" applyFont="1" applyFill="1" applyAlignment="1">
      <alignment horizontal="center" vertical="center" wrapText="1"/>
    </xf>
    <xf numFmtId="165" fontId="18" fillId="10" borderId="0" xfId="5" applyNumberFormat="1" applyFont="1" applyFill="1" applyAlignment="1">
      <alignment horizontal="center" vertical="center" wrapText="1"/>
    </xf>
    <xf numFmtId="3" fontId="18" fillId="10" borderId="0" xfId="5" applyNumberFormat="1" applyFont="1" applyFill="1" applyAlignment="1">
      <alignment horizontal="center" vertical="center" wrapText="1"/>
    </xf>
    <xf numFmtId="0" fontId="10" fillId="4" borderId="0" xfId="5" applyFont="1" applyFill="1" applyAlignment="1">
      <alignment horizontal="left" vertical="center" wrapText="1"/>
    </xf>
    <xf numFmtId="165" fontId="18" fillId="0" borderId="8" xfId="5" applyNumberFormat="1" applyFont="1" applyBorder="1" applyAlignment="1">
      <alignment horizontal="center" vertical="center" wrapText="1"/>
    </xf>
    <xf numFmtId="3" fontId="18" fillId="0" borderId="8" xfId="5" applyNumberFormat="1" applyFont="1" applyBorder="1" applyAlignment="1">
      <alignment horizontal="center" vertical="center" wrapText="1"/>
    </xf>
    <xf numFmtId="0" fontId="10" fillId="4" borderId="9" xfId="5" applyFont="1" applyFill="1" applyBorder="1" applyAlignment="1">
      <alignment horizontal="left" vertical="center" wrapText="1"/>
    </xf>
    <xf numFmtId="0" fontId="19" fillId="11" borderId="0" xfId="5" applyFont="1" applyFill="1" applyAlignment="1">
      <alignment horizontal="center" vertical="center" wrapText="1"/>
    </xf>
    <xf numFmtId="0" fontId="20" fillId="0" borderId="0" xfId="9"/>
    <xf numFmtId="166" fontId="20" fillId="0" borderId="0" xfId="9" applyNumberFormat="1"/>
    <xf numFmtId="10" fontId="0" fillId="0" borderId="0" xfId="10" applyNumberFormat="1" applyFont="1"/>
    <xf numFmtId="0" fontId="20" fillId="12" borderId="0" xfId="9" applyFill="1"/>
    <xf numFmtId="2" fontId="20" fillId="12" borderId="0" xfId="9" applyNumberFormat="1" applyFill="1"/>
    <xf numFmtId="0" fontId="21" fillId="0" borderId="0" xfId="0" applyFont="1" applyAlignment="1">
      <alignment horizontal="left" vertical="center"/>
    </xf>
    <xf numFmtId="2" fontId="0" fillId="0" borderId="0" xfId="0" applyNumberFormat="1"/>
    <xf numFmtId="0" fontId="0" fillId="0" borderId="0" xfId="0" applyAlignment="1"/>
    <xf numFmtId="0" fontId="0" fillId="0" borderId="0" xfId="0" applyAlignment="1">
      <alignment horizontal="center" vertical="center"/>
    </xf>
    <xf numFmtId="0" fontId="22" fillId="0" borderId="0" xfId="0" applyFont="1" applyFill="1" applyBorder="1" applyAlignment="1">
      <alignment horizontal="center" vertical="center" wrapText="1"/>
    </xf>
    <xf numFmtId="2" fontId="0" fillId="0" borderId="0" xfId="0" applyNumberFormat="1" applyAlignment="1">
      <alignment horizontal="center" vertical="center"/>
    </xf>
    <xf numFmtId="0" fontId="0" fillId="0" borderId="0" xfId="0" applyFill="1" applyBorder="1"/>
    <xf numFmtId="0" fontId="0" fillId="0" borderId="0" xfId="0" applyAlignment="1">
      <alignment wrapText="1"/>
    </xf>
    <xf numFmtId="2" fontId="0" fillId="0" borderId="0" xfId="0" applyNumberFormat="1" applyFill="1" applyBorder="1" applyAlignment="1">
      <alignment vertical="center"/>
    </xf>
    <xf numFmtId="2" fontId="2" fillId="0" borderId="0" xfId="0" applyNumberFormat="1" applyFont="1" applyFill="1" applyBorder="1" applyAlignment="1">
      <alignment vertical="center"/>
    </xf>
    <xf numFmtId="167" fontId="22" fillId="0" borderId="0" xfId="0" applyNumberFormat="1" applyFont="1" applyFill="1" applyBorder="1" applyAlignment="1">
      <alignment horizontal="center" vertical="center" wrapText="1"/>
    </xf>
    <xf numFmtId="167" fontId="0" fillId="0" borderId="0" xfId="0" applyNumberFormat="1"/>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3" fillId="0" borderId="0" xfId="0" applyFont="1" applyFill="1" applyAlignment="1"/>
    <xf numFmtId="0" fontId="2" fillId="0" borderId="0" xfId="0" applyFont="1" applyAlignment="1"/>
    <xf numFmtId="2" fontId="25" fillId="0" borderId="0" xfId="0" applyNumberFormat="1" applyFont="1" applyAlignment="1">
      <alignment horizontal="right"/>
    </xf>
    <xf numFmtId="0" fontId="26" fillId="0" borderId="0" xfId="0" applyFont="1" applyFill="1" applyAlignment="1"/>
    <xf numFmtId="0" fontId="2" fillId="0" borderId="0" xfId="0" applyFont="1" applyFill="1" applyAlignment="1"/>
    <xf numFmtId="0" fontId="27" fillId="0" borderId="0" xfId="0" applyFont="1" applyFill="1" applyBorder="1" applyAlignment="1">
      <alignment horizontal="left" vertical="center" wrapText="1"/>
    </xf>
    <xf numFmtId="2" fontId="27" fillId="0" borderId="0" xfId="0" applyNumberFormat="1" applyFont="1" applyFill="1" applyBorder="1" applyAlignment="1">
      <alignment horizontal="center" vertical="center" wrapText="1"/>
    </xf>
    <xf numFmtId="2" fontId="27" fillId="0" borderId="0" xfId="0" applyNumberFormat="1" applyFont="1" applyFill="1" applyAlignment="1">
      <alignment vertical="center"/>
    </xf>
    <xf numFmtId="2" fontId="26" fillId="0" borderId="0" xfId="0" applyNumberFormat="1" applyFont="1" applyFill="1" applyBorder="1" applyAlignment="1">
      <alignment horizontal="center" vertical="center" wrapText="1"/>
    </xf>
    <xf numFmtId="0" fontId="2" fillId="7" borderId="10" xfId="0" applyFont="1" applyFill="1" applyBorder="1"/>
    <xf numFmtId="0" fontId="2" fillId="7" borderId="0" xfId="0" applyFont="1" applyFill="1" applyBorder="1"/>
    <xf numFmtId="0" fontId="28" fillId="13" borderId="12" xfId="0" applyFont="1" applyFill="1" applyBorder="1"/>
    <xf numFmtId="168" fontId="28" fillId="13" borderId="13" xfId="0" applyNumberFormat="1" applyFont="1" applyFill="1" applyBorder="1"/>
    <xf numFmtId="0" fontId="28" fillId="0" borderId="12" xfId="0" applyFont="1" applyBorder="1"/>
    <xf numFmtId="168" fontId="28" fillId="0" borderId="13" xfId="0" applyNumberFormat="1" applyFont="1" applyBorder="1"/>
    <xf numFmtId="0" fontId="18" fillId="13" borderId="12" xfId="0" applyFont="1" applyFill="1" applyBorder="1"/>
    <xf numFmtId="0" fontId="18" fillId="0" borderId="12" xfId="0" applyFont="1" applyBorder="1"/>
    <xf numFmtId="0" fontId="18" fillId="0" borderId="17" xfId="0" applyFont="1" applyBorder="1"/>
    <xf numFmtId="168" fontId="18" fillId="0" borderId="17" xfId="0" applyNumberFormat="1" applyFont="1" applyBorder="1"/>
    <xf numFmtId="170" fontId="0" fillId="0" borderId="0" xfId="11" applyNumberFormat="1" applyFont="1"/>
    <xf numFmtId="0" fontId="0" fillId="12" borderId="0" xfId="0" applyFill="1"/>
    <xf numFmtId="170" fontId="0" fillId="12" borderId="0" xfId="11" applyNumberFormat="1" applyFont="1" applyFill="1"/>
    <xf numFmtId="0" fontId="29" fillId="0" borderId="0" xfId="0" applyFont="1"/>
    <xf numFmtId="0" fontId="30" fillId="0" borderId="0" xfId="0" applyFont="1" applyAlignment="1">
      <alignment horizontal="left" vertical="center"/>
    </xf>
    <xf numFmtId="0" fontId="27" fillId="0" borderId="0" xfId="0" applyFont="1"/>
    <xf numFmtId="0" fontId="31" fillId="0" borderId="0" xfId="0" applyFont="1"/>
    <xf numFmtId="49" fontId="31" fillId="0" borderId="0" xfId="0" applyNumberFormat="1" applyFont="1" applyAlignment="1">
      <alignment horizontal="left"/>
    </xf>
    <xf numFmtId="0" fontId="32" fillId="14" borderId="18" xfId="0" applyFont="1" applyFill="1" applyBorder="1" applyAlignment="1">
      <alignment vertical="center"/>
    </xf>
    <xf numFmtId="0" fontId="32" fillId="14" borderId="18" xfId="0" applyFont="1" applyFill="1" applyBorder="1" applyAlignment="1">
      <alignment horizontal="center" vertical="center" wrapText="1"/>
    </xf>
    <xf numFmtId="0" fontId="3" fillId="0" borderId="18" xfId="0" applyFont="1" applyBorder="1"/>
    <xf numFmtId="3" fontId="3" fillId="0" borderId="18" xfId="0" applyNumberFormat="1" applyFont="1" applyBorder="1"/>
    <xf numFmtId="9" fontId="3" fillId="0" borderId="18" xfId="2" applyFont="1" applyBorder="1"/>
    <xf numFmtId="0" fontId="31" fillId="6" borderId="18" xfId="0" applyFont="1" applyFill="1" applyBorder="1"/>
    <xf numFmtId="3" fontId="31" fillId="6" borderId="18" xfId="0" applyNumberFormat="1" applyFont="1" applyFill="1" applyBorder="1"/>
    <xf numFmtId="9" fontId="31" fillId="6" borderId="18" xfId="2" applyFont="1" applyFill="1" applyBorder="1"/>
    <xf numFmtId="0" fontId="32" fillId="14" borderId="18" xfId="0" applyFont="1" applyFill="1" applyBorder="1"/>
    <xf numFmtId="3" fontId="32" fillId="14" borderId="18" xfId="0" applyNumberFormat="1" applyFont="1" applyFill="1" applyBorder="1"/>
    <xf numFmtId="9" fontId="32" fillId="14" borderId="18" xfId="0" applyNumberFormat="1" applyFont="1" applyFill="1" applyBorder="1"/>
    <xf numFmtId="0" fontId="3" fillId="0" borderId="0" xfId="0" applyFont="1" applyFill="1" applyBorder="1"/>
    <xf numFmtId="3" fontId="3" fillId="0" borderId="18" xfId="0" applyNumberFormat="1" applyFont="1" applyBorder="1" applyAlignment="1">
      <alignment horizontal="right"/>
    </xf>
    <xf numFmtId="3" fontId="31" fillId="6" borderId="18" xfId="0" applyNumberFormat="1" applyFont="1" applyFill="1" applyBorder="1" applyAlignment="1">
      <alignment horizontal="right"/>
    </xf>
    <xf numFmtId="0" fontId="32" fillId="15" borderId="18" xfId="0" applyFont="1" applyFill="1" applyBorder="1" applyAlignment="1">
      <alignment horizontal="center"/>
    </xf>
    <xf numFmtId="0" fontId="3" fillId="0" borderId="18" xfId="0" applyFont="1" applyFill="1" applyBorder="1" applyAlignment="1">
      <alignment horizontal="center" wrapText="1"/>
    </xf>
    <xf numFmtId="3" fontId="3" fillId="0" borderId="18" xfId="0" applyNumberFormat="1" applyFont="1" applyFill="1" applyBorder="1" applyAlignment="1">
      <alignment horizontal="right" wrapText="1"/>
    </xf>
    <xf numFmtId="9" fontId="3" fillId="0" borderId="0" xfId="2" applyFont="1"/>
    <xf numFmtId="0" fontId="3" fillId="0" borderId="0" xfId="0" applyFont="1" applyAlignment="1"/>
    <xf numFmtId="0" fontId="31" fillId="0" borderId="19" xfId="0" applyFont="1" applyFill="1" applyBorder="1" applyAlignment="1">
      <alignment vertical="center"/>
    </xf>
    <xf numFmtId="0" fontId="31" fillId="0" borderId="14" xfId="0" applyFont="1" applyFill="1" applyBorder="1" applyAlignment="1">
      <alignment vertical="center"/>
    </xf>
    <xf numFmtId="0" fontId="31" fillId="0" borderId="20" xfId="0" applyFont="1" applyFill="1" applyBorder="1" applyAlignment="1">
      <alignment vertical="center"/>
    </xf>
    <xf numFmtId="3" fontId="33" fillId="0" borderId="0" xfId="0" applyNumberFormat="1" applyFont="1" applyAlignment="1">
      <alignment horizontal="right" wrapText="1"/>
    </xf>
    <xf numFmtId="0" fontId="3" fillId="0" borderId="21" xfId="0" applyFont="1" applyFill="1" applyBorder="1" applyAlignment="1">
      <alignment horizontal="center" wrapText="1"/>
    </xf>
    <xf numFmtId="0" fontId="26" fillId="0" borderId="0" xfId="0" applyFont="1"/>
    <xf numFmtId="9" fontId="27" fillId="0" borderId="0" xfId="2" applyFont="1"/>
    <xf numFmtId="3" fontId="27" fillId="0" borderId="0" xfId="0" applyNumberFormat="1" applyFont="1"/>
    <xf numFmtId="0" fontId="34" fillId="4" borderId="0" xfId="0" applyFont="1" applyFill="1" applyBorder="1" applyAlignment="1">
      <alignment horizontal="center" vertical="center"/>
    </xf>
    <xf numFmtId="0" fontId="34" fillId="0" borderId="0" xfId="0" applyFont="1" applyFill="1" applyBorder="1"/>
    <xf numFmtId="3" fontId="35" fillId="0" borderId="0" xfId="0" applyNumberFormat="1" applyFont="1" applyFill="1" applyBorder="1"/>
    <xf numFmtId="9" fontId="35" fillId="0" borderId="0" xfId="2" applyFont="1" applyFill="1" applyBorder="1" applyAlignment="1">
      <alignment horizontal="center"/>
    </xf>
    <xf numFmtId="0" fontId="34" fillId="16" borderId="0" xfId="0" applyFont="1" applyFill="1" applyBorder="1"/>
    <xf numFmtId="3" fontId="35" fillId="16" borderId="0" xfId="0" applyNumberFormat="1" applyFont="1" applyFill="1" applyBorder="1"/>
    <xf numFmtId="9" fontId="35" fillId="16" borderId="0" xfId="2" applyFont="1" applyFill="1" applyBorder="1" applyAlignment="1">
      <alignment horizontal="center"/>
    </xf>
    <xf numFmtId="3" fontId="36" fillId="0" borderId="0" xfId="0" applyNumberFormat="1" applyFont="1" applyFill="1" applyBorder="1"/>
    <xf numFmtId="9" fontId="36" fillId="0" borderId="0" xfId="2" applyFont="1" applyFill="1" applyBorder="1" applyAlignment="1">
      <alignment horizontal="center"/>
    </xf>
    <xf numFmtId="0" fontId="12" fillId="0" borderId="0" xfId="0" applyFont="1" applyFill="1" applyBorder="1"/>
    <xf numFmtId="3" fontId="27" fillId="0" borderId="0" xfId="0" applyNumberFormat="1" applyFont="1" applyFill="1" applyBorder="1"/>
    <xf numFmtId="9" fontId="27" fillId="0" borderId="0" xfId="2" applyFont="1" applyFill="1" applyBorder="1" applyAlignment="1">
      <alignment horizontal="center"/>
    </xf>
    <xf numFmtId="0" fontId="12" fillId="16" borderId="0" xfId="0" applyFont="1" applyFill="1" applyBorder="1"/>
    <xf numFmtId="3" fontId="27" fillId="16" borderId="0" xfId="0" applyNumberFormat="1" applyFont="1" applyFill="1" applyBorder="1"/>
    <xf numFmtId="9" fontId="27" fillId="16" borderId="0" xfId="2" applyFont="1" applyFill="1" applyBorder="1" applyAlignment="1">
      <alignment horizontal="center"/>
    </xf>
    <xf numFmtId="3" fontId="26" fillId="0" borderId="0" xfId="0" applyNumberFormat="1" applyFont="1" applyFill="1" applyBorder="1"/>
    <xf numFmtId="9" fontId="26" fillId="0" borderId="0" xfId="2" applyFont="1" applyFill="1" applyBorder="1" applyAlignment="1">
      <alignment horizontal="center"/>
    </xf>
    <xf numFmtId="0" fontId="34" fillId="6" borderId="0" xfId="0" applyFont="1" applyFill="1" applyBorder="1"/>
    <xf numFmtId="3" fontId="35" fillId="6" borderId="0" xfId="0" applyNumberFormat="1" applyFont="1" applyFill="1" applyBorder="1"/>
    <xf numFmtId="9" fontId="35" fillId="6" borderId="0" xfId="2" applyFont="1" applyFill="1" applyBorder="1" applyAlignment="1">
      <alignment horizontal="center"/>
    </xf>
    <xf numFmtId="9" fontId="27" fillId="0" borderId="0" xfId="2" applyNumberFormat="1" applyFont="1"/>
    <xf numFmtId="0" fontId="0" fillId="0" borderId="0" xfId="0" applyAlignment="1">
      <alignment horizontal="center" vertical="center"/>
    </xf>
    <xf numFmtId="0" fontId="0" fillId="0" borderId="0" xfId="0" applyAlignment="1">
      <alignment horizontal="center"/>
    </xf>
    <xf numFmtId="0" fontId="28" fillId="13" borderId="11" xfId="0" applyFont="1" applyFill="1" applyBorder="1" applyAlignment="1">
      <alignment horizontal="center" vertical="center"/>
    </xf>
    <xf numFmtId="0" fontId="28" fillId="13" borderId="14" xfId="0" applyFont="1" applyFill="1" applyBorder="1" applyAlignment="1">
      <alignment horizontal="center" vertical="center"/>
    </xf>
    <xf numFmtId="0" fontId="28" fillId="13" borderId="15" xfId="0" applyFont="1" applyFill="1" applyBorder="1" applyAlignment="1">
      <alignment horizontal="center" vertical="center"/>
    </xf>
    <xf numFmtId="0" fontId="28" fillId="13" borderId="16" xfId="0" applyFont="1" applyFill="1" applyBorder="1" applyAlignment="1">
      <alignment horizontal="center" vertical="center"/>
    </xf>
    <xf numFmtId="0" fontId="27" fillId="0" borderId="0" xfId="0" applyFont="1" applyAlignment="1">
      <alignment horizontal="left" wrapText="1"/>
    </xf>
    <xf numFmtId="0" fontId="3" fillId="0" borderId="0" xfId="0" applyFont="1" applyAlignment="1">
      <alignment horizontal="left"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1" fillId="0" borderId="19"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20" xfId="0" applyFont="1" applyFill="1" applyBorder="1" applyAlignment="1">
      <alignment horizontal="center" vertical="center"/>
    </xf>
    <xf numFmtId="0" fontId="34" fillId="4" borderId="0" xfId="0" applyFont="1" applyFill="1" applyBorder="1" applyAlignment="1">
      <alignment horizontal="center" vertical="center" wrapText="1"/>
    </xf>
    <xf numFmtId="49" fontId="34" fillId="4" borderId="0" xfId="0" applyNumberFormat="1" applyFont="1" applyFill="1" applyBorder="1" applyAlignment="1">
      <alignment horizontal="center" vertical="center"/>
    </xf>
    <xf numFmtId="0" fontId="34" fillId="4" borderId="0" xfId="0" applyFont="1" applyFill="1" applyBorder="1" applyAlignment="1">
      <alignment horizontal="center" wrapText="1"/>
    </xf>
    <xf numFmtId="0" fontId="21" fillId="0" borderId="0" xfId="9" applyFont="1" applyAlignment="1">
      <alignment horizontal="left" vertical="center"/>
    </xf>
    <xf numFmtId="0" fontId="15" fillId="0" borderId="0" xfId="9" applyFont="1"/>
    <xf numFmtId="2" fontId="20" fillId="0" borderId="0" xfId="9" applyNumberFormat="1"/>
    <xf numFmtId="0" fontId="19" fillId="11" borderId="0" xfId="9" applyFont="1" applyFill="1" applyAlignment="1">
      <alignment horizontal="center" vertical="center" wrapText="1"/>
    </xf>
    <xf numFmtId="0" fontId="19" fillId="11" borderId="0" xfId="9" applyFont="1" applyFill="1" applyAlignment="1">
      <alignment horizontal="center" vertical="center" wrapText="1"/>
    </xf>
    <xf numFmtId="0" fontId="19" fillId="4" borderId="0" xfId="9" applyFont="1" applyFill="1" applyAlignment="1">
      <alignment horizontal="center" vertical="center" wrapText="1"/>
    </xf>
    <xf numFmtId="0" fontId="10" fillId="17" borderId="22" xfId="9" applyFont="1" applyFill="1" applyBorder="1" applyAlignment="1">
      <alignment horizontal="center" vertical="center" wrapText="1"/>
    </xf>
    <xf numFmtId="0" fontId="37" fillId="10" borderId="22" xfId="9" applyFont="1" applyFill="1" applyBorder="1" applyAlignment="1">
      <alignment horizontal="center" vertical="center" wrapText="1"/>
    </xf>
    <xf numFmtId="0" fontId="37" fillId="0" borderId="22" xfId="9" applyFont="1" applyBorder="1" applyAlignment="1">
      <alignment horizontal="center" vertical="center" wrapText="1"/>
    </xf>
    <xf numFmtId="0" fontId="38" fillId="9" borderId="0" xfId="9" applyFont="1" applyFill="1" applyAlignment="1">
      <alignment horizontal="center" vertical="center" wrapText="1"/>
    </xf>
    <xf numFmtId="0" fontId="19" fillId="4" borderId="0" xfId="9" applyFont="1" applyFill="1" applyAlignment="1">
      <alignment horizontal="center" vertical="center" wrapText="1"/>
    </xf>
    <xf numFmtId="3" fontId="37" fillId="10" borderId="0" xfId="9" applyNumberFormat="1" applyFont="1" applyFill="1" applyAlignment="1">
      <alignment horizontal="center" vertical="center" wrapText="1"/>
    </xf>
    <xf numFmtId="3" fontId="37" fillId="0" borderId="0" xfId="9" applyNumberFormat="1" applyFont="1" applyAlignment="1">
      <alignment horizontal="center" vertical="center" wrapText="1"/>
    </xf>
    <xf numFmtId="0" fontId="38" fillId="17" borderId="23" xfId="9" applyFont="1" applyFill="1" applyBorder="1" applyAlignment="1">
      <alignment horizontal="center" vertical="center" wrapText="1"/>
    </xf>
    <xf numFmtId="0" fontId="39" fillId="10" borderId="23" xfId="9" applyFont="1" applyFill="1" applyBorder="1" applyAlignment="1">
      <alignment horizontal="center" vertical="center" wrapText="1"/>
    </xf>
    <xf numFmtId="0" fontId="38" fillId="17" borderId="24" xfId="9" applyFont="1" applyFill="1" applyBorder="1" applyAlignment="1">
      <alignment horizontal="center" vertical="center" wrapText="1"/>
    </xf>
    <xf numFmtId="0" fontId="39" fillId="0" borderId="24" xfId="9" applyFont="1" applyBorder="1" applyAlignment="1">
      <alignment horizontal="center" vertical="center" wrapText="1"/>
    </xf>
    <xf numFmtId="0" fontId="39" fillId="10" borderId="24" xfId="9" applyFont="1" applyFill="1" applyBorder="1" applyAlignment="1">
      <alignment horizontal="center" vertical="center" wrapText="1"/>
    </xf>
    <xf numFmtId="3" fontId="39" fillId="10" borderId="0" xfId="9" applyNumberFormat="1" applyFont="1" applyFill="1" applyAlignment="1">
      <alignment horizontal="center" vertical="center" wrapText="1"/>
    </xf>
    <xf numFmtId="3" fontId="39" fillId="0" borderId="0" xfId="9" applyNumberFormat="1" applyFont="1" applyAlignment="1">
      <alignment horizontal="center" vertical="center" wrapText="1"/>
    </xf>
    <xf numFmtId="0" fontId="39" fillId="10" borderId="0" xfId="9" applyFont="1" applyFill="1" applyAlignment="1">
      <alignment horizontal="center" vertical="center" wrapText="1"/>
    </xf>
    <xf numFmtId="0" fontId="19" fillId="11" borderId="24" xfId="9" applyFont="1" applyFill="1" applyBorder="1" applyAlignment="1">
      <alignment horizontal="center" vertical="center" wrapText="1"/>
    </xf>
    <xf numFmtId="0" fontId="39" fillId="0" borderId="0" xfId="9" applyFont="1" applyAlignment="1">
      <alignment horizontal="center" vertical="center" wrapText="1"/>
    </xf>
    <xf numFmtId="10" fontId="0" fillId="0" borderId="0" xfId="0" applyNumberFormat="1"/>
    <xf numFmtId="0" fontId="0" fillId="0" borderId="0" xfId="0" applyNumberFormat="1"/>
  </cellXfs>
  <cellStyles count="12">
    <cellStyle name="Millares" xfId="1" builtinId="3"/>
    <cellStyle name="Millares 2" xfId="11"/>
    <cellStyle name="Normal" xfId="0" builtinId="0"/>
    <cellStyle name="Normal 2" xfId="4"/>
    <cellStyle name="Normal 2 2" xfId="3"/>
    <cellStyle name="Normal 2 3" xfId="7"/>
    <cellStyle name="Normal 3" xfId="5"/>
    <cellStyle name="Normal 3 2" xfId="6"/>
    <cellStyle name="Normal 4" xfId="9"/>
    <cellStyle name="Porcentaje" xfId="2" builtinId="5"/>
    <cellStyle name="Porcentaje 2" xfId="8"/>
    <cellStyle name="Porcentaj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3.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16.xml"/><Relationship Id="rId1" Type="http://schemas.microsoft.com/office/2011/relationships/chartStyle" Target="style16.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17.xml"/><Relationship Id="rId1" Type="http://schemas.microsoft.com/office/2011/relationships/chartStyle" Target="style17.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18.xml"/><Relationship Id="rId1" Type="http://schemas.microsoft.com/office/2011/relationships/chartStyle" Target="style18.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19.xml"/><Relationship Id="rId1" Type="http://schemas.microsoft.com/office/2011/relationships/chartStyle" Target="style19.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20.xml"/><Relationship Id="rId1" Type="http://schemas.microsoft.com/office/2011/relationships/chartStyle" Target="style2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21.xml"/><Relationship Id="rId1" Type="http://schemas.microsoft.com/office/2011/relationships/chartStyle" Target="style21.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22.xml"/><Relationship Id="rId1" Type="http://schemas.microsoft.com/office/2011/relationships/chartStyle" Target="style22.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23.xml"/><Relationship Id="rId1" Type="http://schemas.microsoft.com/office/2011/relationships/chartStyle" Target="style23.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24.xml"/><Relationship Id="rId1" Type="http://schemas.microsoft.com/office/2011/relationships/chartStyle" Target="style24.xml"/></Relationships>
</file>

<file path=xl/charts/_rels/chart4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FC000"/>
              </a:solidFill>
              <a:round/>
            </a:ln>
            <a:effectLst/>
          </c:spPr>
          <c:marker>
            <c:symbol val="none"/>
          </c:marker>
          <c:dLbls>
            <c:dLbl>
              <c:idx val="1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D-4A50-BFF3-2040428E0A42}"/>
                </c:ext>
              </c:extLst>
            </c:dLbl>
            <c:dLbl>
              <c:idx val="2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D-4A50-BFF3-2040428E0A42}"/>
                </c:ext>
              </c:extLst>
            </c:dLbl>
            <c:dLbl>
              <c:idx val="4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D-4A50-BFF3-2040428E0A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'F1'!$A$6:$B$53</c:f>
              <c:multiLvlStrCache>
                <c:ptCount val="4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lvl>
              </c:multiLvlStrCache>
            </c:multiLvlStrRef>
          </c:cat>
          <c:val>
            <c:numRef>
              <c:f>'F1'!$C$6:$C$53</c:f>
              <c:numCache>
                <c:formatCode>_-* #,##0_-;\-* #,##0_-;_-* "-"??_-;_-@_-</c:formatCode>
                <c:ptCount val="48"/>
                <c:pt idx="0">
                  <c:v>3234.2310000000002</c:v>
                </c:pt>
                <c:pt idx="1">
                  <c:v>3539.8029999999999</c:v>
                </c:pt>
                <c:pt idx="2">
                  <c:v>4058.06</c:v>
                </c:pt>
                <c:pt idx="3">
                  <c:v>3613.88</c:v>
                </c:pt>
                <c:pt idx="4">
                  <c:v>3227.7370000000001</c:v>
                </c:pt>
                <c:pt idx="5">
                  <c:v>3984.306</c:v>
                </c:pt>
                <c:pt idx="6">
                  <c:v>4371.6509999999998</c:v>
                </c:pt>
                <c:pt idx="7">
                  <c:v>3776.904</c:v>
                </c:pt>
                <c:pt idx="8">
                  <c:v>3523.5880000000002</c:v>
                </c:pt>
                <c:pt idx="9">
                  <c:v>3795.6819999999998</c:v>
                </c:pt>
                <c:pt idx="10">
                  <c:v>3752.4389999999999</c:v>
                </c:pt>
                <c:pt idx="11">
                  <c:v>3987.8789999999999</c:v>
                </c:pt>
                <c:pt idx="12">
                  <c:v>4221.8999999999996</c:v>
                </c:pt>
                <c:pt idx="13">
                  <c:v>4482.7449999999999</c:v>
                </c:pt>
                <c:pt idx="14">
                  <c:v>5133.1319999999996</c:v>
                </c:pt>
                <c:pt idx="15">
                  <c:v>4963.2179999999998</c:v>
                </c:pt>
                <c:pt idx="16">
                  <c:v>3722.8539999999998</c:v>
                </c:pt>
                <c:pt idx="17">
                  <c:v>3774.4540000000002</c:v>
                </c:pt>
                <c:pt idx="18">
                  <c:v>3954.8310000000001</c:v>
                </c:pt>
                <c:pt idx="19">
                  <c:v>3881.0630000000001</c:v>
                </c:pt>
                <c:pt idx="20">
                  <c:v>4416.442</c:v>
                </c:pt>
                <c:pt idx="21">
                  <c:v>5000.7060000000001</c:v>
                </c:pt>
                <c:pt idx="22">
                  <c:v>4920.268</c:v>
                </c:pt>
                <c:pt idx="23">
                  <c:v>5042.3019999999997</c:v>
                </c:pt>
                <c:pt idx="24">
                  <c:v>4398.8940000000002</c:v>
                </c:pt>
                <c:pt idx="25">
                  <c:v>5111.4799999999996</c:v>
                </c:pt>
                <c:pt idx="26">
                  <c:v>5426.1750000000002</c:v>
                </c:pt>
                <c:pt idx="27">
                  <c:v>5167.9669999999996</c:v>
                </c:pt>
                <c:pt idx="28">
                  <c:v>4227.3940000000002</c:v>
                </c:pt>
                <c:pt idx="29">
                  <c:v>4557.2070000000003</c:v>
                </c:pt>
                <c:pt idx="30">
                  <c:v>4895.2060000000001</c:v>
                </c:pt>
                <c:pt idx="31">
                  <c:v>5057.9049999999997</c:v>
                </c:pt>
                <c:pt idx="32">
                  <c:v>4543.5060000000003</c:v>
                </c:pt>
                <c:pt idx="33">
                  <c:v>4942.241</c:v>
                </c:pt>
                <c:pt idx="34">
                  <c:v>5171.7030000000004</c:v>
                </c:pt>
                <c:pt idx="35">
                  <c:v>5080.2340000000004</c:v>
                </c:pt>
                <c:pt idx="36">
                  <c:v>4396.9170000000004</c:v>
                </c:pt>
                <c:pt idx="37">
                  <c:v>4731.7209999999995</c:v>
                </c:pt>
                <c:pt idx="38">
                  <c:v>4807.5540000000001</c:v>
                </c:pt>
                <c:pt idx="39">
                  <c:v>3941.67</c:v>
                </c:pt>
                <c:pt idx="40">
                  <c:v>4413.6710000000003</c:v>
                </c:pt>
                <c:pt idx="41">
                  <c:v>4520.201</c:v>
                </c:pt>
                <c:pt idx="42">
                  <c:v>4560.1310000000003</c:v>
                </c:pt>
                <c:pt idx="43">
                  <c:v>5193.6450000000004</c:v>
                </c:pt>
                <c:pt idx="44">
                  <c:v>4576.09</c:v>
                </c:pt>
                <c:pt idx="45">
                  <c:v>5309.402</c:v>
                </c:pt>
                <c:pt idx="46">
                  <c:v>5050.6719999999996</c:v>
                </c:pt>
                <c:pt idx="47">
                  <c:v>5469.5739999999996</c:v>
                </c:pt>
              </c:numCache>
            </c:numRef>
          </c:val>
          <c:smooth val="0"/>
          <c:extLst>
            <c:ext xmlns:c16="http://schemas.microsoft.com/office/drawing/2014/chart" uri="{C3380CC4-5D6E-409C-BE32-E72D297353CC}">
              <c16:uniqueId val="{00000003-335D-4A50-BFF3-2040428E0A42}"/>
            </c:ext>
          </c:extLst>
        </c:ser>
        <c:dLbls>
          <c:showLegendKey val="0"/>
          <c:showVal val="0"/>
          <c:showCatName val="0"/>
          <c:showSerName val="0"/>
          <c:showPercent val="0"/>
          <c:showBubbleSize val="0"/>
        </c:dLbls>
        <c:smooth val="0"/>
        <c:axId val="357418207"/>
        <c:axId val="357422143"/>
      </c:lineChart>
      <c:catAx>
        <c:axId val="357418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57422143"/>
        <c:crosses val="autoZero"/>
        <c:auto val="1"/>
        <c:lblAlgn val="ctr"/>
        <c:lblOffset val="100"/>
        <c:tickLblSkip val="1"/>
        <c:noMultiLvlLbl val="0"/>
      </c:catAx>
      <c:valAx>
        <c:axId val="357422143"/>
        <c:scaling>
          <c:orientation val="minMax"/>
          <c:min val="3000"/>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57418207"/>
        <c:crossesAt val="1"/>
        <c:crossBetween val="between"/>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30709373868983"/>
          <c:y val="0.12538373935432759"/>
          <c:w val="0.58901556279406442"/>
          <c:h val="0.80582788671023964"/>
        </c:manualLayout>
      </c:layout>
      <c:pieChart>
        <c:varyColors val="1"/>
        <c:ser>
          <c:idx val="0"/>
          <c:order val="0"/>
          <c:spPr>
            <a:ln>
              <a:noFill/>
            </a:ln>
          </c:spPr>
          <c:dPt>
            <c:idx val="0"/>
            <c:bubble3D val="0"/>
            <c:spPr>
              <a:solidFill>
                <a:srgbClr val="BDCFD6"/>
              </a:solidFill>
              <a:ln>
                <a:noFill/>
              </a:ln>
            </c:spPr>
            <c:extLst>
              <c:ext xmlns:c16="http://schemas.microsoft.com/office/drawing/2014/chart" uri="{C3380CC4-5D6E-409C-BE32-E72D297353CC}">
                <c16:uniqueId val="{00000001-D7CD-445D-BA0A-C35C48C549F4}"/>
              </c:ext>
            </c:extLst>
          </c:dPt>
          <c:dPt>
            <c:idx val="1"/>
            <c:bubble3D val="0"/>
            <c:explosion val="1"/>
            <c:spPr>
              <a:solidFill>
                <a:srgbClr val="FAD496"/>
              </a:solidFill>
              <a:ln>
                <a:noFill/>
              </a:ln>
            </c:spPr>
            <c:extLst>
              <c:ext xmlns:c16="http://schemas.microsoft.com/office/drawing/2014/chart" uri="{C3380CC4-5D6E-409C-BE32-E72D297353CC}">
                <c16:uniqueId val="{00000003-D7CD-445D-BA0A-C35C48C549F4}"/>
              </c:ext>
            </c:extLst>
          </c:dPt>
          <c:dPt>
            <c:idx val="2"/>
            <c:bubble3D val="0"/>
            <c:spPr>
              <a:solidFill>
                <a:srgbClr val="663300"/>
              </a:solidFill>
              <a:ln>
                <a:noFill/>
              </a:ln>
            </c:spPr>
            <c:extLst>
              <c:ext xmlns:c16="http://schemas.microsoft.com/office/drawing/2014/chart" uri="{C3380CC4-5D6E-409C-BE32-E72D297353CC}">
                <c16:uniqueId val="{00000005-D7CD-445D-BA0A-C35C48C549F4}"/>
              </c:ext>
            </c:extLst>
          </c:dPt>
          <c:dPt>
            <c:idx val="3"/>
            <c:bubble3D val="0"/>
            <c:spPr>
              <a:solidFill>
                <a:srgbClr val="95682B"/>
              </a:solidFill>
              <a:ln>
                <a:noFill/>
              </a:ln>
            </c:spPr>
            <c:extLst>
              <c:ext xmlns:c16="http://schemas.microsoft.com/office/drawing/2014/chart" uri="{C3380CC4-5D6E-409C-BE32-E72D297353CC}">
                <c16:uniqueId val="{00000007-D7CD-445D-BA0A-C35C48C549F4}"/>
              </c:ext>
            </c:extLst>
          </c:dPt>
          <c:dPt>
            <c:idx val="4"/>
            <c:bubble3D val="0"/>
            <c:spPr>
              <a:solidFill>
                <a:srgbClr val="FBBB27"/>
              </a:solidFill>
              <a:ln>
                <a:noFill/>
              </a:ln>
            </c:spPr>
            <c:extLst>
              <c:ext xmlns:c16="http://schemas.microsoft.com/office/drawing/2014/chart" uri="{C3380CC4-5D6E-409C-BE32-E72D297353CC}">
                <c16:uniqueId val="{00000009-D7CD-445D-BA0A-C35C48C549F4}"/>
              </c:ext>
            </c:extLst>
          </c:dPt>
          <c:dPt>
            <c:idx val="5"/>
            <c:bubble3D val="0"/>
            <c:spPr>
              <a:solidFill>
                <a:srgbClr val="663300"/>
              </a:solidFill>
              <a:ln>
                <a:noFill/>
              </a:ln>
            </c:spPr>
            <c:extLst>
              <c:ext xmlns:c16="http://schemas.microsoft.com/office/drawing/2014/chart" uri="{C3380CC4-5D6E-409C-BE32-E72D297353CC}">
                <c16:uniqueId val="{0000000B-D7CD-445D-BA0A-C35C48C549F4}"/>
              </c:ext>
            </c:extLst>
          </c:dPt>
          <c:dPt>
            <c:idx val="6"/>
            <c:bubble3D val="0"/>
            <c:spPr>
              <a:solidFill>
                <a:srgbClr val="7C878E"/>
              </a:solidFill>
              <a:ln>
                <a:noFill/>
              </a:ln>
            </c:spPr>
            <c:extLst>
              <c:ext xmlns:c16="http://schemas.microsoft.com/office/drawing/2014/chart" uri="{C3380CC4-5D6E-409C-BE32-E72D297353CC}">
                <c16:uniqueId val="{0000000D-D7CD-445D-BA0A-C35C48C549F4}"/>
              </c:ext>
            </c:extLst>
          </c:dPt>
          <c:dPt>
            <c:idx val="7"/>
            <c:bubble3D val="0"/>
            <c:spPr>
              <a:solidFill>
                <a:srgbClr val="393D3F"/>
              </a:solidFill>
              <a:ln>
                <a:noFill/>
              </a:ln>
            </c:spPr>
            <c:extLst>
              <c:ext xmlns:c16="http://schemas.microsoft.com/office/drawing/2014/chart" uri="{C3380CC4-5D6E-409C-BE32-E72D297353CC}">
                <c16:uniqueId val="{0000000F-D7CD-445D-BA0A-C35C48C549F4}"/>
              </c:ext>
            </c:extLst>
          </c:dPt>
          <c:dLbls>
            <c:dLbl>
              <c:idx val="0"/>
              <c:layout>
                <c:manualLayout>
                  <c:x val="0.16689739413680782"/>
                  <c:y val="4.125495147553971E-2"/>
                </c:manualLayout>
              </c:layout>
              <c:tx>
                <c:rich>
                  <a:bodyPr/>
                  <a:lstStyle/>
                  <a:p>
                    <a:r>
                      <a:rPr lang="en-US"/>
                      <a:t>Agricultura, ganadería, silvicultura, pesca y caza</a:t>
                    </a:r>
                  </a:p>
                  <a:p>
                    <a:r>
                      <a:rPr lang="en-US"/>
                      <a:t> 6.1%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CD-445D-BA0A-C35C48C549F4}"/>
                </c:ext>
              </c:extLst>
            </c:dLbl>
            <c:dLbl>
              <c:idx val="1"/>
              <c:layout>
                <c:manualLayout>
                  <c:x val="4.2457835685848717E-2"/>
                  <c:y val="1.2695830857595564E-2"/>
                </c:manualLayout>
              </c:layout>
              <c:tx>
                <c:rich>
                  <a:bodyPr/>
                  <a:lstStyle/>
                  <a:p>
                    <a:r>
                      <a:rPr lang="en-US"/>
                      <a:t>Comercio</a:t>
                    </a:r>
                  </a:p>
                  <a:p>
                    <a:r>
                      <a:rPr lang="en-US"/>
                      <a:t> 19.8%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CD-445D-BA0A-C35C48C549F4}"/>
                </c:ext>
              </c:extLst>
            </c:dLbl>
            <c:dLbl>
              <c:idx val="2"/>
              <c:layout>
                <c:manualLayout>
                  <c:x val="5.6747195077813967E-3"/>
                  <c:y val="-5.8714844523668056E-2"/>
                </c:manualLayout>
              </c:layout>
              <c:tx>
                <c:rich>
                  <a:bodyPr/>
                  <a:lstStyle/>
                  <a:p>
                    <a:r>
                      <a:rPr lang="en-US"/>
                      <a:t>Industria de la construcción</a:t>
                    </a:r>
                  </a:p>
                  <a:p>
                    <a:r>
                      <a:rPr lang="en-US"/>
                      <a:t>8.3%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CD-445D-BA0A-C35C48C549F4}"/>
                </c:ext>
              </c:extLst>
            </c:dLbl>
            <c:dLbl>
              <c:idx val="3"/>
              <c:layout>
                <c:manualLayout>
                  <c:x val="1.4489051755338401E-2"/>
                  <c:y val="3.5084175084175086E-2"/>
                </c:manualLayout>
              </c:layout>
              <c:tx>
                <c:rich>
                  <a:bodyPr/>
                  <a:lstStyle/>
                  <a:p>
                    <a:r>
                      <a:rPr lang="en-US"/>
                      <a:t>Industria eléctrica, captación y suministro de agua potable</a:t>
                    </a:r>
                  </a:p>
                  <a:p>
                    <a:r>
                      <a:rPr lang="en-US"/>
                      <a:t> 0.5%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CD-445D-BA0A-C35C48C549F4}"/>
                </c:ext>
              </c:extLst>
            </c:dLbl>
            <c:dLbl>
              <c:idx val="4"/>
              <c:layout>
                <c:manualLayout>
                  <c:x val="0.10035369163952226"/>
                  <c:y val="-2.0145573380867497E-2"/>
                </c:manualLayout>
              </c:layout>
              <c:tx>
                <c:rich>
                  <a:bodyPr/>
                  <a:lstStyle/>
                  <a:p>
                    <a:r>
                      <a:rPr lang="en-US"/>
                      <a:t>Industrias de transformación</a:t>
                    </a:r>
                  </a:p>
                  <a:p>
                    <a:r>
                      <a:rPr lang="en-US"/>
                      <a:t>25.5%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CD-445D-BA0A-C35C48C549F4}"/>
                </c:ext>
              </c:extLst>
            </c:dLbl>
            <c:dLbl>
              <c:idx val="5"/>
              <c:layout>
                <c:manualLayout>
                  <c:x val="-2.1200868621064062E-2"/>
                  <c:y val="1.1284907902554962E-2"/>
                </c:manualLayout>
              </c:layout>
              <c:tx>
                <c:rich>
                  <a:bodyPr/>
                  <a:lstStyle/>
                  <a:p>
                    <a:r>
                      <a:rPr lang="en-US"/>
                      <a:t>Industrias extractivas</a:t>
                    </a:r>
                  </a:p>
                  <a:p>
                    <a:r>
                      <a:rPr lang="en-US"/>
                      <a:t>0.2%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CD-445D-BA0A-C35C48C549F4}"/>
                </c:ext>
              </c:extLst>
            </c:dLbl>
            <c:dLbl>
              <c:idx val="6"/>
              <c:layout>
                <c:manualLayout>
                  <c:x val="-4.0279768367716261E-2"/>
                  <c:y val="-0.14015720934838583"/>
                </c:manualLayout>
              </c:layout>
              <c:tx>
                <c:rich>
                  <a:bodyPr/>
                  <a:lstStyle/>
                  <a:p>
                    <a:r>
                      <a:rPr lang="en-US"/>
                      <a:t>Servicios</a:t>
                    </a:r>
                  </a:p>
                  <a:p>
                    <a:r>
                      <a:rPr lang="en-US"/>
                      <a:t>34.9%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CD-445D-BA0A-C35C48C549F4}"/>
                </c:ext>
              </c:extLst>
            </c:dLbl>
            <c:dLbl>
              <c:idx val="7"/>
              <c:layout>
                <c:manualLayout>
                  <c:x val="-0.14059102424900471"/>
                  <c:y val="6.7810457516339869E-4"/>
                </c:manualLayout>
              </c:layout>
              <c:tx>
                <c:rich>
                  <a:bodyPr/>
                  <a:lstStyle/>
                  <a:p>
                    <a:r>
                      <a:rPr lang="en-US"/>
                      <a:t>Transportes y comunicaciones</a:t>
                    </a:r>
                  </a:p>
                  <a:p>
                    <a:r>
                      <a:rPr lang="en-US"/>
                      <a:t>4.7%</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CD-445D-BA0A-C35C48C549F4}"/>
                </c:ext>
              </c:extLst>
            </c:dLbl>
            <c:spPr>
              <a:noFill/>
              <a:ln>
                <a:noFill/>
              </a:ln>
              <a:effectLst/>
            </c:spPr>
            <c:showLegendKey val="0"/>
            <c:showVal val="1"/>
            <c:showCatName val="1"/>
            <c:showSerName val="0"/>
            <c:showPercent val="0"/>
            <c:showBubbleSize val="0"/>
            <c:showLeaderLines val="1"/>
            <c:leaderLines>
              <c:spPr>
                <a:ln>
                  <a:solidFill>
                    <a:srgbClr val="BA9B44"/>
                  </a:solidFill>
                </a:ln>
              </c:spPr>
            </c:leaderLines>
            <c:extLst>
              <c:ext xmlns:c15="http://schemas.microsoft.com/office/drawing/2012/chart" uri="{CE6537A1-D6FC-4f65-9D91-7224C49458BB}"/>
            </c:extLst>
          </c:dLbls>
          <c:cat>
            <c:strRef>
              <c:f>'F10'!$A$6:$A$13</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'F10'!$B$6:$B$13</c:f>
              <c:numCache>
                <c:formatCode>0.0%</c:formatCode>
                <c:ptCount val="8"/>
                <c:pt idx="0">
                  <c:v>6.1277746810822029E-2</c:v>
                </c:pt>
                <c:pt idx="1">
                  <c:v>0.19761827842696791</c:v>
                </c:pt>
                <c:pt idx="2">
                  <c:v>8.3212952780135171E-2</c:v>
                </c:pt>
                <c:pt idx="3">
                  <c:v>5.3212947200503508E-3</c:v>
                </c:pt>
                <c:pt idx="4">
                  <c:v>0.25516269368993877</c:v>
                </c:pt>
                <c:pt idx="5">
                  <c:v>1.5494637137024037E-3</c:v>
                </c:pt>
                <c:pt idx="6">
                  <c:v>0.34931284046214972</c:v>
                </c:pt>
                <c:pt idx="7">
                  <c:v>4.6544729396233636E-2</c:v>
                </c:pt>
              </c:numCache>
            </c:numRef>
          </c:val>
          <c:extLst>
            <c:ext xmlns:c16="http://schemas.microsoft.com/office/drawing/2014/chart" uri="{C3380CC4-5D6E-409C-BE32-E72D297353CC}">
              <c16:uniqueId val="{00000010-D7CD-445D-BA0A-C35C48C549F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solidFill>
        <a:srgbClr val="D9D9D9"/>
      </a:solid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D1F7-4510-94CC-42B883741A07}"/>
              </c:ext>
            </c:extLst>
          </c:dPt>
          <c:dPt>
            <c:idx val="5"/>
            <c:invertIfNegative val="0"/>
            <c:bubble3D val="0"/>
            <c:extLst>
              <c:ext xmlns:c16="http://schemas.microsoft.com/office/drawing/2014/chart" uri="{C3380CC4-5D6E-409C-BE32-E72D297353CC}">
                <c16:uniqueId val="{00000002-D1F7-4510-94CC-42B883741A07}"/>
              </c:ext>
            </c:extLst>
          </c:dPt>
          <c:dPt>
            <c:idx val="6"/>
            <c:invertIfNegative val="0"/>
            <c:bubble3D val="0"/>
            <c:spPr>
              <a:solidFill>
                <a:srgbClr val="FBBB27"/>
              </a:solidFill>
              <a:ln>
                <a:noFill/>
              </a:ln>
              <a:effectLst/>
            </c:spPr>
            <c:extLst>
              <c:ext xmlns:c16="http://schemas.microsoft.com/office/drawing/2014/chart" uri="{C3380CC4-5D6E-409C-BE32-E72D297353CC}">
                <c16:uniqueId val="{00000004-D1F7-4510-94CC-42B883741A07}"/>
              </c:ext>
            </c:extLst>
          </c:dPt>
          <c:dPt>
            <c:idx val="17"/>
            <c:invertIfNegative val="0"/>
            <c:bubble3D val="0"/>
            <c:extLst>
              <c:ext xmlns:c16="http://schemas.microsoft.com/office/drawing/2014/chart" uri="{C3380CC4-5D6E-409C-BE32-E72D297353CC}">
                <c16:uniqueId val="{00000005-D1F7-4510-94CC-42B883741A07}"/>
              </c:ext>
            </c:extLst>
          </c:dPt>
          <c:dPt>
            <c:idx val="18"/>
            <c:invertIfNegative val="0"/>
            <c:bubble3D val="0"/>
            <c:extLst>
              <c:ext xmlns:c16="http://schemas.microsoft.com/office/drawing/2014/chart" uri="{C3380CC4-5D6E-409C-BE32-E72D297353CC}">
                <c16:uniqueId val="{00000006-D1F7-4510-94CC-42B883741A07}"/>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'F11'!$A$6:$A$12</c:f>
              <c:numCache>
                <c:formatCode>General</c:formatCode>
                <c:ptCount val="7"/>
                <c:pt idx="0">
                  <c:v>2013</c:v>
                </c:pt>
                <c:pt idx="1">
                  <c:v>2014</c:v>
                </c:pt>
                <c:pt idx="2">
                  <c:v>2015</c:v>
                </c:pt>
                <c:pt idx="3">
                  <c:v>2016</c:v>
                </c:pt>
                <c:pt idx="4">
                  <c:v>2017</c:v>
                </c:pt>
                <c:pt idx="5">
                  <c:v>2018</c:v>
                </c:pt>
                <c:pt idx="6" formatCode="mmm\-yy">
                  <c:v>43497</c:v>
                </c:pt>
              </c:numCache>
            </c:numRef>
          </c:cat>
          <c:val>
            <c:numRef>
              <c:f>'F11'!$B$6:$B$12</c:f>
              <c:numCache>
                <c:formatCode>#,##0</c:formatCode>
                <c:ptCount val="7"/>
                <c:pt idx="0">
                  <c:v>70246</c:v>
                </c:pt>
                <c:pt idx="1">
                  <c:v>77509</c:v>
                </c:pt>
                <c:pt idx="2">
                  <c:v>82606</c:v>
                </c:pt>
                <c:pt idx="3">
                  <c:v>89558</c:v>
                </c:pt>
                <c:pt idx="4">
                  <c:v>96726</c:v>
                </c:pt>
                <c:pt idx="5">
                  <c:v>104065</c:v>
                </c:pt>
                <c:pt idx="6">
                  <c:v>109824</c:v>
                </c:pt>
              </c:numCache>
            </c:numRef>
          </c:val>
          <c:extLst>
            <c:ext xmlns:c16="http://schemas.microsoft.com/office/drawing/2014/chart" uri="{C3380CC4-5D6E-409C-BE32-E72D297353CC}">
              <c16:uniqueId val="{00000007-D1F7-4510-94CC-42B883741A07}"/>
            </c:ext>
          </c:extLst>
        </c:ser>
        <c:dLbls>
          <c:dLblPos val="outEnd"/>
          <c:showLegendKey val="0"/>
          <c:showVal val="1"/>
          <c:showCatName val="0"/>
          <c:showSerName val="0"/>
          <c:showPercent val="0"/>
          <c:showBubbleSize val="0"/>
        </c:dLbls>
        <c:gapWidth val="80"/>
        <c:overlap val="-27"/>
        <c:axId val="86094208"/>
        <c:axId val="86098304"/>
      </c:barChart>
      <c:catAx>
        <c:axId val="860942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MX"/>
          </a:p>
        </c:txPr>
        <c:crossAx val="86098304"/>
        <c:crosses val="autoZero"/>
        <c:auto val="1"/>
        <c:lblAlgn val="ctr"/>
        <c:lblOffset val="100"/>
        <c:noMultiLvlLbl val="0"/>
      </c:catAx>
      <c:valAx>
        <c:axId val="86098304"/>
        <c:scaling>
          <c:orientation val="minMax"/>
        </c:scaling>
        <c:delete val="1"/>
        <c:axPos val="l"/>
        <c:numFmt formatCode="#,##0" sourceLinked="1"/>
        <c:majorTickMark val="out"/>
        <c:minorTickMark val="none"/>
        <c:tickLblPos val="nextTo"/>
        <c:crossAx val="860942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710372714486638"/>
          <c:y val="0.13415099715099715"/>
          <c:w val="0.60472732067510548"/>
          <c:h val="0.8166403133903134"/>
        </c:manualLayout>
      </c:layout>
      <c:pieChart>
        <c:varyColors val="1"/>
        <c:ser>
          <c:idx val="0"/>
          <c:order val="0"/>
          <c:dPt>
            <c:idx val="0"/>
            <c:bubble3D val="0"/>
            <c:spPr>
              <a:solidFill>
                <a:srgbClr val="7C878E"/>
              </a:solidFill>
              <a:ln w="19050">
                <a:solidFill>
                  <a:schemeClr val="lt1"/>
                </a:solidFill>
              </a:ln>
              <a:effectLst/>
            </c:spPr>
            <c:extLst>
              <c:ext xmlns:c16="http://schemas.microsoft.com/office/drawing/2014/chart" uri="{C3380CC4-5D6E-409C-BE32-E72D297353CC}">
                <c16:uniqueId val="{00000001-454A-4DF6-9C3C-9C105C0E35D1}"/>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3-454A-4DF6-9C3C-9C105C0E35D1}"/>
              </c:ext>
            </c:extLst>
          </c:dPt>
          <c:dPt>
            <c:idx val="2"/>
            <c:bubble3D val="0"/>
            <c:spPr>
              <a:solidFill>
                <a:srgbClr val="FBBB27"/>
              </a:solidFill>
              <a:ln w="19050">
                <a:solidFill>
                  <a:schemeClr val="lt1"/>
                </a:solidFill>
              </a:ln>
              <a:effectLst/>
            </c:spPr>
            <c:extLst>
              <c:ext xmlns:c16="http://schemas.microsoft.com/office/drawing/2014/chart" uri="{C3380CC4-5D6E-409C-BE32-E72D297353CC}">
                <c16:uniqueId val="{00000005-454A-4DF6-9C3C-9C105C0E35D1}"/>
              </c:ext>
            </c:extLst>
          </c:dPt>
          <c:dPt>
            <c:idx val="3"/>
            <c:bubble3D val="0"/>
            <c:spPr>
              <a:solidFill>
                <a:srgbClr val="393D3F"/>
              </a:solidFill>
              <a:ln w="19050">
                <a:solidFill>
                  <a:schemeClr val="lt1"/>
                </a:solidFill>
              </a:ln>
              <a:effectLst/>
            </c:spPr>
            <c:extLst>
              <c:ext xmlns:c16="http://schemas.microsoft.com/office/drawing/2014/chart" uri="{C3380CC4-5D6E-409C-BE32-E72D297353CC}">
                <c16:uniqueId val="{00000007-454A-4DF6-9C3C-9C105C0E35D1}"/>
              </c:ext>
            </c:extLst>
          </c:dPt>
          <c:dPt>
            <c:idx val="4"/>
            <c:bubble3D val="0"/>
            <c:explosion val="3"/>
            <c:spPr>
              <a:solidFill>
                <a:srgbClr val="BDCFD6"/>
              </a:solidFill>
              <a:ln w="19050">
                <a:solidFill>
                  <a:schemeClr val="lt1"/>
                </a:solidFill>
              </a:ln>
              <a:effectLst/>
            </c:spPr>
            <c:extLst>
              <c:ext xmlns:c16="http://schemas.microsoft.com/office/drawing/2014/chart" uri="{C3380CC4-5D6E-409C-BE32-E72D297353CC}">
                <c16:uniqueId val="{00000009-454A-4DF6-9C3C-9C105C0E35D1}"/>
              </c:ext>
            </c:extLst>
          </c:dPt>
          <c:dPt>
            <c:idx val="5"/>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B-454A-4DF6-9C3C-9C105C0E35D1}"/>
              </c:ext>
            </c:extLst>
          </c:dPt>
          <c:dPt>
            <c:idx val="6"/>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D-454A-4DF6-9C3C-9C105C0E35D1}"/>
              </c:ext>
            </c:extLst>
          </c:dPt>
          <c:dLbls>
            <c:dLbl>
              <c:idx val="0"/>
              <c:layout>
                <c:manualLayout>
                  <c:x val="9.6272943037974679E-2"/>
                  <c:y val="-0.108333095916429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4A-4DF6-9C3C-9C105C0E35D1}"/>
                </c:ext>
              </c:extLst>
            </c:dLbl>
            <c:dLbl>
              <c:idx val="1"/>
              <c:layout>
                <c:manualLayout>
                  <c:x val="-6.8218178621659631E-2"/>
                  <c:y val="4.213390313390313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4A-4DF6-9C3C-9C105C0E35D1}"/>
                </c:ext>
              </c:extLst>
            </c:dLbl>
            <c:dLbl>
              <c:idx val="2"/>
              <c:layout>
                <c:manualLayout>
                  <c:x val="-3.8267141350210969E-2"/>
                  <c:y val="-5.58903133903133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4A-4DF6-9C3C-9C105C0E35D1}"/>
                </c:ext>
              </c:extLst>
            </c:dLbl>
            <c:dLbl>
              <c:idx val="3"/>
              <c:layout>
                <c:manualLayout>
                  <c:x val="-0.12041482067510549"/>
                  <c:y val="-4.513793922127255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4A-4DF6-9C3C-9C105C0E35D1}"/>
                </c:ext>
              </c:extLst>
            </c:dLbl>
            <c:dLbl>
              <c:idx val="4"/>
              <c:layout>
                <c:manualLayout>
                  <c:x val="0.10833377285513361"/>
                  <c:y val="-2.60660018993352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4A-4DF6-9C3C-9C105C0E35D1}"/>
                </c:ext>
              </c:extLst>
            </c:dLbl>
            <c:spPr>
              <a:noFill/>
              <a:ln>
                <a:noFill/>
              </a:ln>
              <a:effectLst/>
            </c:spPr>
            <c:showLegendKey val="0"/>
            <c:showVal val="1"/>
            <c:showCatName val="1"/>
            <c:showSerName val="0"/>
            <c:showPercent val="0"/>
            <c:showBubbleSize val="0"/>
            <c:showLeaderLines val="1"/>
            <c:leaderLines>
              <c:spPr>
                <a:ln w="9525" cap="flat" cmpd="sng" algn="ctr">
                  <a:solidFill>
                    <a:srgbClr val="9E6900"/>
                  </a:solidFill>
                  <a:round/>
                </a:ln>
                <a:effectLst/>
              </c:spPr>
            </c:leaderLines>
            <c:extLst>
              <c:ext xmlns:c15="http://schemas.microsoft.com/office/drawing/2012/chart" uri="{CE6537A1-D6FC-4f65-9D91-7224C49458BB}"/>
            </c:extLst>
          </c:dLbls>
          <c:cat>
            <c:strRef>
              <c:f>'F12'!$A$6:$A$10</c:f>
              <c:strCache>
                <c:ptCount val="5"/>
                <c:pt idx="0">
                  <c:v>Agricultura</c:v>
                </c:pt>
                <c:pt idx="1">
                  <c:v>Caza</c:v>
                </c:pt>
                <c:pt idx="2">
                  <c:v>Ganadería</c:v>
                </c:pt>
                <c:pt idx="3">
                  <c:v>Pesca</c:v>
                </c:pt>
                <c:pt idx="4">
                  <c:v>Silvicultura</c:v>
                </c:pt>
              </c:strCache>
            </c:strRef>
          </c:cat>
          <c:val>
            <c:numRef>
              <c:f>'F12'!$B$6:$B$10</c:f>
              <c:numCache>
                <c:formatCode>0.0%</c:formatCode>
                <c:ptCount val="5"/>
                <c:pt idx="0">
                  <c:v>0.80614437645687642</c:v>
                </c:pt>
                <c:pt idx="1">
                  <c:v>3.0958624708624707E-4</c:v>
                </c:pt>
                <c:pt idx="2">
                  <c:v>0.18679887820512819</c:v>
                </c:pt>
                <c:pt idx="3">
                  <c:v>2.085154428904429E-3</c:v>
                </c:pt>
                <c:pt idx="4">
                  <c:v>4.662004662004662E-3</c:v>
                </c:pt>
              </c:numCache>
            </c:numRef>
          </c:val>
          <c:extLst>
            <c:ext xmlns:c16="http://schemas.microsoft.com/office/drawing/2014/chart" uri="{C3380CC4-5D6E-409C-BE32-E72D297353CC}">
              <c16:uniqueId val="{0000000E-454A-4DF6-9C3C-9C105C0E35D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5E44-445E-9E2B-02DE89656963}"/>
              </c:ext>
            </c:extLst>
          </c:dPt>
          <c:dPt>
            <c:idx val="5"/>
            <c:invertIfNegative val="0"/>
            <c:bubble3D val="0"/>
            <c:extLst>
              <c:ext xmlns:c16="http://schemas.microsoft.com/office/drawing/2014/chart" uri="{C3380CC4-5D6E-409C-BE32-E72D297353CC}">
                <c16:uniqueId val="{00000002-5E44-445E-9E2B-02DE89656963}"/>
              </c:ext>
            </c:extLst>
          </c:dPt>
          <c:dPt>
            <c:idx val="6"/>
            <c:invertIfNegative val="0"/>
            <c:bubble3D val="0"/>
            <c:spPr>
              <a:solidFill>
                <a:srgbClr val="FBBB27"/>
              </a:solidFill>
              <a:ln>
                <a:noFill/>
              </a:ln>
              <a:effectLst/>
            </c:spPr>
            <c:extLst>
              <c:ext xmlns:c16="http://schemas.microsoft.com/office/drawing/2014/chart" uri="{C3380CC4-5D6E-409C-BE32-E72D297353CC}">
                <c16:uniqueId val="{00000004-5E44-445E-9E2B-02DE89656963}"/>
              </c:ext>
            </c:extLst>
          </c:dPt>
          <c:dPt>
            <c:idx val="17"/>
            <c:invertIfNegative val="0"/>
            <c:bubble3D val="0"/>
            <c:extLst>
              <c:ext xmlns:c16="http://schemas.microsoft.com/office/drawing/2014/chart" uri="{C3380CC4-5D6E-409C-BE32-E72D297353CC}">
                <c16:uniqueId val="{00000005-5E44-445E-9E2B-02DE89656963}"/>
              </c:ext>
            </c:extLst>
          </c:dPt>
          <c:dPt>
            <c:idx val="18"/>
            <c:invertIfNegative val="0"/>
            <c:bubble3D val="0"/>
            <c:extLst>
              <c:ext xmlns:c16="http://schemas.microsoft.com/office/drawing/2014/chart" uri="{C3380CC4-5D6E-409C-BE32-E72D297353CC}">
                <c16:uniqueId val="{00000006-5E44-445E-9E2B-02DE89656963}"/>
              </c:ext>
            </c:extLst>
          </c:dPt>
          <c:dLbls>
            <c:spPr>
              <a:noFill/>
              <a:ln>
                <a:noFill/>
              </a:ln>
              <a:effectLst/>
            </c:spPr>
            <c:txPr>
              <a:bodyPr wrap="square" lIns="38100" tIns="19050" rIns="38100" bIns="19050" anchor="ctr">
                <a:spAutoFit/>
              </a:bodyPr>
              <a:lstStyle/>
              <a:p>
                <a:pPr>
                  <a:defRPr sz="800"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'F13'!$A$6:$A$12</c:f>
              <c:numCache>
                <c:formatCode>General</c:formatCode>
                <c:ptCount val="7"/>
                <c:pt idx="0">
                  <c:v>2013</c:v>
                </c:pt>
                <c:pt idx="1">
                  <c:v>2014</c:v>
                </c:pt>
                <c:pt idx="2">
                  <c:v>2015</c:v>
                </c:pt>
                <c:pt idx="3">
                  <c:v>2016</c:v>
                </c:pt>
                <c:pt idx="4">
                  <c:v>2017</c:v>
                </c:pt>
                <c:pt idx="5">
                  <c:v>2018</c:v>
                </c:pt>
                <c:pt idx="6" formatCode="mmm\-yy">
                  <c:v>43497</c:v>
                </c:pt>
              </c:numCache>
            </c:numRef>
          </c:cat>
          <c:val>
            <c:numRef>
              <c:f>'F13'!$B$6:$B$12</c:f>
              <c:numCache>
                <c:formatCode>#,##0</c:formatCode>
                <c:ptCount val="7"/>
                <c:pt idx="0">
                  <c:v>347298</c:v>
                </c:pt>
                <c:pt idx="1">
                  <c:v>363344</c:v>
                </c:pt>
                <c:pt idx="2">
                  <c:v>385457</c:v>
                </c:pt>
                <c:pt idx="3">
                  <c:v>407270</c:v>
                </c:pt>
                <c:pt idx="4">
                  <c:v>435724</c:v>
                </c:pt>
                <c:pt idx="5">
                  <c:v>452017</c:v>
                </c:pt>
                <c:pt idx="6">
                  <c:v>457311</c:v>
                </c:pt>
              </c:numCache>
            </c:numRef>
          </c:val>
          <c:extLst>
            <c:ext xmlns:c16="http://schemas.microsoft.com/office/drawing/2014/chart" uri="{C3380CC4-5D6E-409C-BE32-E72D297353CC}">
              <c16:uniqueId val="{00000007-5E44-445E-9E2B-02DE89656963}"/>
            </c:ext>
          </c:extLst>
        </c:ser>
        <c:dLbls>
          <c:dLblPos val="outEnd"/>
          <c:showLegendKey val="0"/>
          <c:showVal val="1"/>
          <c:showCatName val="0"/>
          <c:showSerName val="0"/>
          <c:showPercent val="0"/>
          <c:showBubbleSize val="0"/>
        </c:dLbls>
        <c:gapWidth val="80"/>
        <c:overlap val="-27"/>
        <c:axId val="86289792"/>
        <c:axId val="86318464"/>
      </c:barChart>
      <c:catAx>
        <c:axId val="86289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86318464"/>
        <c:crosses val="autoZero"/>
        <c:auto val="1"/>
        <c:lblAlgn val="ctr"/>
        <c:lblOffset val="100"/>
        <c:noMultiLvlLbl val="0"/>
      </c:catAx>
      <c:valAx>
        <c:axId val="86318464"/>
        <c:scaling>
          <c:orientation val="minMax"/>
        </c:scaling>
        <c:delete val="1"/>
        <c:axPos val="l"/>
        <c:numFmt formatCode="#,##0" sourceLinked="1"/>
        <c:majorTickMark val="out"/>
        <c:minorTickMark val="none"/>
        <c:tickLblPos val="nextTo"/>
        <c:crossAx val="862897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782756279701289"/>
          <c:y val="0.10643087277153292"/>
          <c:w val="0.65273317758594707"/>
          <c:h val="0.76893974567321766"/>
        </c:manualLayout>
      </c:layout>
      <c:pieChart>
        <c:varyColors val="1"/>
        <c:ser>
          <c:idx val="0"/>
          <c:order val="0"/>
          <c:dPt>
            <c:idx val="0"/>
            <c:bubble3D val="0"/>
            <c:spPr>
              <a:solidFill>
                <a:srgbClr val="7C878E"/>
              </a:solidFill>
            </c:spPr>
            <c:extLst>
              <c:ext xmlns:c16="http://schemas.microsoft.com/office/drawing/2014/chart" uri="{C3380CC4-5D6E-409C-BE32-E72D297353CC}">
                <c16:uniqueId val="{00000001-CC53-4820-924D-3982DB4622BA}"/>
              </c:ext>
            </c:extLst>
          </c:dPt>
          <c:dPt>
            <c:idx val="1"/>
            <c:bubble3D val="0"/>
            <c:spPr>
              <a:solidFill>
                <a:srgbClr val="393D3F"/>
              </a:solidFill>
            </c:spPr>
            <c:extLst>
              <c:ext xmlns:c16="http://schemas.microsoft.com/office/drawing/2014/chart" uri="{C3380CC4-5D6E-409C-BE32-E72D297353CC}">
                <c16:uniqueId val="{00000003-CC53-4820-924D-3982DB4622BA}"/>
              </c:ext>
            </c:extLst>
          </c:dPt>
          <c:dPt>
            <c:idx val="2"/>
            <c:bubble3D val="0"/>
            <c:spPr>
              <a:solidFill>
                <a:srgbClr val="BDCFD6"/>
              </a:solidFill>
            </c:spPr>
            <c:extLst>
              <c:ext xmlns:c16="http://schemas.microsoft.com/office/drawing/2014/chart" uri="{C3380CC4-5D6E-409C-BE32-E72D297353CC}">
                <c16:uniqueId val="{00000005-CC53-4820-924D-3982DB4622BA}"/>
              </c:ext>
            </c:extLst>
          </c:dPt>
          <c:dPt>
            <c:idx val="3"/>
            <c:bubble3D val="0"/>
            <c:spPr>
              <a:solidFill>
                <a:srgbClr val="4F81BD">
                  <a:lumMod val="20000"/>
                  <a:lumOff val="80000"/>
                </a:srgbClr>
              </a:solidFill>
            </c:spPr>
            <c:extLst>
              <c:ext xmlns:c16="http://schemas.microsoft.com/office/drawing/2014/chart" uri="{C3380CC4-5D6E-409C-BE32-E72D297353CC}">
                <c16:uniqueId val="{00000007-CC53-4820-924D-3982DB4622BA}"/>
              </c:ext>
            </c:extLst>
          </c:dPt>
          <c:dPt>
            <c:idx val="4"/>
            <c:bubble3D val="0"/>
            <c:spPr>
              <a:solidFill>
                <a:srgbClr val="EEECE1">
                  <a:lumMod val="75000"/>
                </a:srgbClr>
              </a:solidFill>
            </c:spPr>
            <c:extLst>
              <c:ext xmlns:c16="http://schemas.microsoft.com/office/drawing/2014/chart" uri="{C3380CC4-5D6E-409C-BE32-E72D297353CC}">
                <c16:uniqueId val="{00000009-CC53-4820-924D-3982DB4622BA}"/>
              </c:ext>
            </c:extLst>
          </c:dPt>
          <c:dPt>
            <c:idx val="5"/>
            <c:bubble3D val="0"/>
            <c:spPr>
              <a:solidFill>
                <a:srgbClr val="9E6900"/>
              </a:solidFill>
            </c:spPr>
            <c:extLst>
              <c:ext xmlns:c16="http://schemas.microsoft.com/office/drawing/2014/chart" uri="{C3380CC4-5D6E-409C-BE32-E72D297353CC}">
                <c16:uniqueId val="{0000000B-CC53-4820-924D-3982DB4622BA}"/>
              </c:ext>
            </c:extLst>
          </c:dPt>
          <c:dPt>
            <c:idx val="6"/>
            <c:bubble3D val="0"/>
            <c:spPr>
              <a:solidFill>
                <a:srgbClr val="663300"/>
              </a:solidFill>
            </c:spPr>
            <c:extLst>
              <c:ext xmlns:c16="http://schemas.microsoft.com/office/drawing/2014/chart" uri="{C3380CC4-5D6E-409C-BE32-E72D297353CC}">
                <c16:uniqueId val="{0000000D-CC53-4820-924D-3982DB4622BA}"/>
              </c:ext>
            </c:extLst>
          </c:dPt>
          <c:dPt>
            <c:idx val="7"/>
            <c:bubble3D val="0"/>
            <c:spPr>
              <a:solidFill>
                <a:srgbClr val="FAD496"/>
              </a:solidFill>
            </c:spPr>
            <c:extLst>
              <c:ext xmlns:c16="http://schemas.microsoft.com/office/drawing/2014/chart" uri="{C3380CC4-5D6E-409C-BE32-E72D297353CC}">
                <c16:uniqueId val="{0000000F-CC53-4820-924D-3982DB4622BA}"/>
              </c:ext>
            </c:extLst>
          </c:dPt>
          <c:dPt>
            <c:idx val="8"/>
            <c:bubble3D val="0"/>
            <c:spPr>
              <a:solidFill>
                <a:srgbClr val="FBBB27"/>
              </a:solidFill>
            </c:spPr>
            <c:extLst>
              <c:ext xmlns:c16="http://schemas.microsoft.com/office/drawing/2014/chart" uri="{C3380CC4-5D6E-409C-BE32-E72D297353CC}">
                <c16:uniqueId val="{00000011-CC53-4820-924D-3982DB4622BA}"/>
              </c:ext>
            </c:extLst>
          </c:dPt>
          <c:dLbls>
            <c:dLbl>
              <c:idx val="0"/>
              <c:layout>
                <c:manualLayout>
                  <c:x val="1.8243544299230637E-2"/>
                  <c:y val="-4.5070262768878031E-2"/>
                </c:manualLayout>
              </c:layout>
              <c:tx>
                <c:rich>
                  <a:bodyPr/>
                  <a:lstStyle/>
                  <a:p>
                    <a:r>
                      <a:rPr lang="en-US"/>
                      <a:t>Elaboración de alimentos.</a:t>
                    </a:r>
                  </a:p>
                  <a:p>
                    <a:r>
                      <a:rPr lang="en-US"/>
                      <a:t>19.8%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53-4820-924D-3982DB4622BA}"/>
                </c:ext>
              </c:extLst>
            </c:dLbl>
            <c:dLbl>
              <c:idx val="1"/>
              <c:layout>
                <c:manualLayout>
                  <c:x val="-8.478321653092332E-6"/>
                  <c:y val="0.10060614836938486"/>
                </c:manualLayout>
              </c:layout>
              <c:tx>
                <c:rich>
                  <a:bodyPr/>
                  <a:lstStyle/>
                  <a:p>
                    <a:r>
                      <a:rPr lang="en-US"/>
                      <a:t>Fabricación y ensamble de maquinaria, equipos, aparatos y accesorios y artículos eléctricos, electrónicos y sus partes.</a:t>
                    </a:r>
                  </a:p>
                  <a:p>
                    <a:r>
                      <a:rPr lang="en-US"/>
                      <a:t>14.1%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53-4820-924D-3982DB4622BA}"/>
                </c:ext>
              </c:extLst>
            </c:dLbl>
            <c:dLbl>
              <c:idx val="2"/>
              <c:layout>
                <c:manualLayout>
                  <c:x val="5.5037836765249704E-2"/>
                  <c:y val="-7.2648505143753581E-3"/>
                </c:manualLayout>
              </c:layout>
              <c:tx>
                <c:rich>
                  <a:bodyPr/>
                  <a:lstStyle/>
                  <a:p>
                    <a:r>
                      <a:rPr lang="en-US"/>
                      <a:t>Fabricación de productos metálicos, excepto maquinaria y equipo.</a:t>
                    </a:r>
                  </a:p>
                  <a:p>
                    <a:r>
                      <a:rPr lang="en-US"/>
                      <a:t>10.3%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53-4820-924D-3982DB4622BA}"/>
                </c:ext>
              </c:extLst>
            </c:dLbl>
            <c:dLbl>
              <c:idx val="3"/>
              <c:layout>
                <c:manualLayout>
                  <c:x val="1.923343344968477E-2"/>
                  <c:y val="1.4882070775635805E-2"/>
                </c:manualLayout>
              </c:layout>
              <c:tx>
                <c:rich>
                  <a:bodyPr/>
                  <a:lstStyle/>
                  <a:p>
                    <a:r>
                      <a:rPr lang="en-US"/>
                      <a:t>Industria química.</a:t>
                    </a:r>
                  </a:p>
                  <a:p>
                    <a:r>
                      <a:rPr lang="en-US"/>
                      <a:t>9.1%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53-4820-924D-3982DB4622BA}"/>
                </c:ext>
              </c:extLst>
            </c:dLbl>
            <c:dLbl>
              <c:idx val="4"/>
              <c:layout>
                <c:manualLayout>
                  <c:x val="-1.7404100260663292E-2"/>
                  <c:y val="4.8154704799831055E-2"/>
                </c:manualLayout>
              </c:layout>
              <c:tx>
                <c:rich>
                  <a:bodyPr/>
                  <a:lstStyle/>
                  <a:p>
                    <a:r>
                      <a:rPr lang="en-US"/>
                      <a:t>Fabricación de productos de hule y plástico.</a:t>
                    </a:r>
                  </a:p>
                  <a:p>
                    <a:r>
                      <a:rPr lang="en-US"/>
                      <a:t> 8.8%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C53-4820-924D-3982DB4622BA}"/>
                </c:ext>
              </c:extLst>
            </c:dLbl>
            <c:dLbl>
              <c:idx val="5"/>
              <c:layout>
                <c:manualLayout>
                  <c:x val="-1.3963795762643071E-2"/>
                  <c:y val="2.3068392313029838E-2"/>
                </c:manualLayout>
              </c:layout>
              <c:tx>
                <c:rich>
                  <a:bodyPr/>
                  <a:lstStyle/>
                  <a:p>
                    <a:r>
                      <a:rPr lang="en-US"/>
                      <a:t>Construcción, reconstrucción y ensamble de equipo de transporte y sus partes.</a:t>
                    </a:r>
                  </a:p>
                  <a:p>
                    <a:r>
                      <a:rPr lang="en-US"/>
                      <a:t> 6.3%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53-4820-924D-3982DB4622BA}"/>
                </c:ext>
              </c:extLst>
            </c:dLbl>
            <c:dLbl>
              <c:idx val="6"/>
              <c:layout>
                <c:manualLayout>
                  <c:x val="-3.2080526016722136E-2"/>
                  <c:y val="-6.8223609979787006E-2"/>
                </c:manualLayout>
              </c:layout>
              <c:tx>
                <c:rich>
                  <a:bodyPr/>
                  <a:lstStyle/>
                  <a:p>
                    <a:r>
                      <a:rPr lang="en-US"/>
                      <a:t>Fabricación y/o reparación de muebles de madera y sus partes; excepto de metal y de plástico moldeado.</a:t>
                    </a:r>
                  </a:p>
                  <a:p>
                    <a:r>
                      <a:rPr lang="en-US"/>
                      <a:t>4.3%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53-4820-924D-3982DB4622BA}"/>
                </c:ext>
              </c:extLst>
            </c:dLbl>
            <c:dLbl>
              <c:idx val="7"/>
              <c:layout>
                <c:manualLayout>
                  <c:x val="-8.5331601591038236E-3"/>
                  <c:y val="-0.15166066310676682"/>
                </c:manualLayout>
              </c:layout>
              <c:tx>
                <c:rich>
                  <a:bodyPr/>
                  <a:lstStyle/>
                  <a:p>
                    <a:r>
                      <a:rPr lang="en-US"/>
                      <a:t>Elaboración de bebidas.</a:t>
                    </a:r>
                  </a:p>
                  <a:p>
                    <a:r>
                      <a:rPr lang="en-US"/>
                      <a:t> 4.3%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53-4820-924D-3982DB4622BA}"/>
                </c:ext>
              </c:extLst>
            </c:dLbl>
            <c:dLbl>
              <c:idx val="8"/>
              <c:layout>
                <c:manualLayout>
                  <c:x val="9.890142598154612E-3"/>
                  <c:y val="-5.9104956707997709E-2"/>
                </c:manualLayout>
              </c:layout>
              <c:tx>
                <c:rich>
                  <a:bodyPr/>
                  <a:lstStyle/>
                  <a:p>
                    <a:r>
                      <a:rPr lang="en-US"/>
                      <a:t>Otras,</a:t>
                    </a:r>
                  </a:p>
                  <a:p>
                    <a:r>
                      <a:rPr lang="en-US"/>
                      <a:t>23.1%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C53-4820-924D-3982DB4622BA}"/>
                </c:ext>
              </c:extLst>
            </c:dLbl>
            <c:spPr>
              <a:noFill/>
              <a:ln>
                <a:noFill/>
              </a:ln>
              <a:effectLst/>
            </c:spPr>
            <c:showLegendKey val="0"/>
            <c:showVal val="1"/>
            <c:showCatName val="1"/>
            <c:showSerName val="0"/>
            <c:showPercent val="0"/>
            <c:showBubbleSize val="0"/>
            <c:showLeaderLines val="1"/>
            <c:leaderLines>
              <c:spPr>
                <a:ln>
                  <a:solidFill>
                    <a:srgbClr val="9E6900"/>
                  </a:solidFill>
                </a:ln>
              </c:spPr>
            </c:leaderLines>
            <c:extLst>
              <c:ext xmlns:c15="http://schemas.microsoft.com/office/drawing/2012/chart" uri="{CE6537A1-D6FC-4f65-9D91-7224C49458BB}"/>
            </c:extLst>
          </c:dLbls>
          <c:cat>
            <c:strRef>
              <c:f>'F14'!$A$6:$A$14</c:f>
              <c:strCache>
                <c:ptCount val="9"/>
                <c:pt idx="0">
                  <c:v>Elaboración de alimentos.</c:v>
                </c:pt>
                <c:pt idx="1">
                  <c:v>Fabricación y ensamble de maquinaria, equipos, aparatos y accesorios y artículos eléctricos, electrónicos y sus partes.</c:v>
                </c:pt>
                <c:pt idx="2">
                  <c:v>Fabricación de productos metálicos, excepto maquinaria y equipo.</c:v>
                </c:pt>
                <c:pt idx="3">
                  <c:v>Industria química.</c:v>
                </c:pt>
                <c:pt idx="4">
                  <c:v>Fabricación de productos de hule y plástico.</c:v>
                </c:pt>
                <c:pt idx="5">
                  <c:v>Construcción, reconstrucción y ensamble de equipo de transporte y sus partes.</c:v>
                </c:pt>
                <c:pt idx="6">
                  <c:v>Fabricación y/o reparación de muebles de madera y sus partes; excepto de metal y de plástico moldeado.</c:v>
                </c:pt>
                <c:pt idx="7">
                  <c:v>Elaboración de bebidas.</c:v>
                </c:pt>
                <c:pt idx="8">
                  <c:v>Otras</c:v>
                </c:pt>
              </c:strCache>
            </c:strRef>
          </c:cat>
          <c:val>
            <c:numRef>
              <c:f>'F14'!$B$6:$B$14</c:f>
              <c:numCache>
                <c:formatCode>0.0%</c:formatCode>
                <c:ptCount val="9"/>
                <c:pt idx="0">
                  <c:v>0.1978084935634612</c:v>
                </c:pt>
                <c:pt idx="1">
                  <c:v>0.14068544163599825</c:v>
                </c:pt>
                <c:pt idx="2">
                  <c:v>0.10282061879115088</c:v>
                </c:pt>
                <c:pt idx="3">
                  <c:v>9.0566376054807343E-2</c:v>
                </c:pt>
                <c:pt idx="4">
                  <c:v>8.8104156689867513E-2</c:v>
                </c:pt>
                <c:pt idx="5">
                  <c:v>6.3173638945925203E-2</c:v>
                </c:pt>
                <c:pt idx="6">
                  <c:v>4.3495564287760406E-2</c:v>
                </c:pt>
                <c:pt idx="7">
                  <c:v>4.2703980442193604E-2</c:v>
                </c:pt>
                <c:pt idx="8">
                  <c:v>0.23064172958883561</c:v>
                </c:pt>
              </c:numCache>
            </c:numRef>
          </c:val>
          <c:extLst>
            <c:ext xmlns:c16="http://schemas.microsoft.com/office/drawing/2014/chart" uri="{C3380CC4-5D6E-409C-BE32-E72D297353CC}">
              <c16:uniqueId val="{00000012-CC53-4820-924D-3982DB4622BA}"/>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76C3-48A6-8519-66F237537CAE}"/>
              </c:ext>
            </c:extLst>
          </c:dPt>
          <c:dPt>
            <c:idx val="5"/>
            <c:invertIfNegative val="0"/>
            <c:bubble3D val="0"/>
            <c:extLst>
              <c:ext xmlns:c16="http://schemas.microsoft.com/office/drawing/2014/chart" uri="{C3380CC4-5D6E-409C-BE32-E72D297353CC}">
                <c16:uniqueId val="{00000002-76C3-48A6-8519-66F237537CAE}"/>
              </c:ext>
            </c:extLst>
          </c:dPt>
          <c:dPt>
            <c:idx val="6"/>
            <c:invertIfNegative val="0"/>
            <c:bubble3D val="0"/>
            <c:spPr>
              <a:solidFill>
                <a:srgbClr val="FBBB27"/>
              </a:solidFill>
              <a:ln>
                <a:noFill/>
              </a:ln>
              <a:effectLst/>
            </c:spPr>
            <c:extLst>
              <c:ext xmlns:c16="http://schemas.microsoft.com/office/drawing/2014/chart" uri="{C3380CC4-5D6E-409C-BE32-E72D297353CC}">
                <c16:uniqueId val="{00000004-76C3-48A6-8519-66F237537CAE}"/>
              </c:ext>
            </c:extLst>
          </c:dPt>
          <c:dPt>
            <c:idx val="17"/>
            <c:invertIfNegative val="0"/>
            <c:bubble3D val="0"/>
            <c:extLst>
              <c:ext xmlns:c16="http://schemas.microsoft.com/office/drawing/2014/chart" uri="{C3380CC4-5D6E-409C-BE32-E72D297353CC}">
                <c16:uniqueId val="{00000005-76C3-48A6-8519-66F237537CAE}"/>
              </c:ext>
            </c:extLst>
          </c:dPt>
          <c:dPt>
            <c:idx val="18"/>
            <c:invertIfNegative val="0"/>
            <c:bubble3D val="0"/>
            <c:extLst>
              <c:ext xmlns:c16="http://schemas.microsoft.com/office/drawing/2014/chart" uri="{C3380CC4-5D6E-409C-BE32-E72D297353CC}">
                <c16:uniqueId val="{00000006-76C3-48A6-8519-66F237537CAE}"/>
              </c:ext>
            </c:extLst>
          </c:dPt>
          <c:dLbls>
            <c:dLbl>
              <c:idx val="0"/>
              <c:layout>
                <c:manualLayout>
                  <c:x val="4.1798314902580305E-3"/>
                  <c:y val="9.63873709775349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C3-48A6-8519-66F237537CAE}"/>
                </c:ext>
              </c:extLst>
            </c:dLbl>
            <c:dLbl>
              <c:idx val="1"/>
              <c:layout>
                <c:manualLayout>
                  <c:x val="0"/>
                  <c:y val="9.63873709775352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C3-48A6-8519-66F237537CAE}"/>
                </c:ext>
              </c:extLst>
            </c:dLbl>
            <c:dLbl>
              <c:idx val="2"/>
              <c:layout>
                <c:manualLayout>
                  <c:x val="-2.0899157451290153E-3"/>
                  <c:y val="1.28516494636713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C3-48A6-8519-66F237537CAE}"/>
                </c:ext>
              </c:extLst>
            </c:dLbl>
            <c:dLbl>
              <c:idx val="3"/>
              <c:layout>
                <c:manualLayout>
                  <c:x val="0"/>
                  <c:y val="1.92774741955069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C3-48A6-8519-66F237537CAE}"/>
                </c:ext>
              </c:extLst>
            </c:dLbl>
            <c:dLbl>
              <c:idx val="4"/>
              <c:layout>
                <c:manualLayout>
                  <c:x val="7.6629358759172472E-17"/>
                  <c:y val="1.60645618295891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C3-48A6-8519-66F237537CAE}"/>
                </c:ext>
              </c:extLst>
            </c:dLbl>
            <c:dLbl>
              <c:idx val="5"/>
              <c:layout>
                <c:manualLayout>
                  <c:x val="0"/>
                  <c:y val="1.60645618295891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C3-48A6-8519-66F237537CAE}"/>
                </c:ext>
              </c:extLst>
            </c:dLbl>
            <c:dLbl>
              <c:idx val="6"/>
              <c:layout>
                <c:manualLayout>
                  <c:x val="-4.1798314902580305E-3"/>
                  <c:y val="6.42582473183566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C3-48A6-8519-66F237537CAE}"/>
                </c:ext>
              </c:extLst>
            </c:dLbl>
            <c:spPr>
              <a:noFill/>
              <a:ln>
                <a:noFill/>
              </a:ln>
              <a:effectLst/>
            </c:spPr>
            <c:txPr>
              <a:bodyPr wrap="square" lIns="38100" tIns="19050" rIns="38100" bIns="19050" anchor="ctr">
                <a:spAutoFit/>
              </a:bodyPr>
              <a:lstStyle/>
              <a:p>
                <a:pPr>
                  <a:defRPr sz="800"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'F15'!$A$6:$A$12</c:f>
              <c:numCache>
                <c:formatCode>General</c:formatCode>
                <c:ptCount val="7"/>
                <c:pt idx="0">
                  <c:v>2013</c:v>
                </c:pt>
                <c:pt idx="1">
                  <c:v>2014</c:v>
                </c:pt>
                <c:pt idx="2">
                  <c:v>2015</c:v>
                </c:pt>
                <c:pt idx="3">
                  <c:v>2016</c:v>
                </c:pt>
                <c:pt idx="4">
                  <c:v>2017</c:v>
                </c:pt>
                <c:pt idx="5">
                  <c:v>2018</c:v>
                </c:pt>
                <c:pt idx="6" formatCode="mmm\-yy">
                  <c:v>43497</c:v>
                </c:pt>
              </c:numCache>
            </c:numRef>
          </c:cat>
          <c:val>
            <c:numRef>
              <c:f>'F15'!$B$6:$B$12</c:f>
              <c:numCache>
                <c:formatCode>#,##0</c:formatCode>
                <c:ptCount val="7"/>
                <c:pt idx="0">
                  <c:v>282499</c:v>
                </c:pt>
                <c:pt idx="1">
                  <c:v>295797</c:v>
                </c:pt>
                <c:pt idx="2">
                  <c:v>312586</c:v>
                </c:pt>
                <c:pt idx="3">
                  <c:v>334254</c:v>
                </c:pt>
                <c:pt idx="4">
                  <c:v>343480</c:v>
                </c:pt>
                <c:pt idx="5">
                  <c:v>354114</c:v>
                </c:pt>
                <c:pt idx="6">
                  <c:v>354178</c:v>
                </c:pt>
              </c:numCache>
            </c:numRef>
          </c:val>
          <c:extLst>
            <c:ext xmlns:c16="http://schemas.microsoft.com/office/drawing/2014/chart" uri="{C3380CC4-5D6E-409C-BE32-E72D297353CC}">
              <c16:uniqueId val="{0000000B-76C3-48A6-8519-66F237537CAE}"/>
            </c:ext>
          </c:extLst>
        </c:ser>
        <c:dLbls>
          <c:dLblPos val="outEnd"/>
          <c:showLegendKey val="0"/>
          <c:showVal val="1"/>
          <c:showCatName val="0"/>
          <c:showSerName val="0"/>
          <c:showPercent val="0"/>
          <c:showBubbleSize val="0"/>
        </c:dLbls>
        <c:gapWidth val="80"/>
        <c:overlap val="-27"/>
        <c:axId val="86244736"/>
        <c:axId val="86412672"/>
      </c:barChart>
      <c:catAx>
        <c:axId val="86244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86412672"/>
        <c:crosses val="autoZero"/>
        <c:auto val="1"/>
        <c:lblAlgn val="ctr"/>
        <c:lblOffset val="100"/>
        <c:noMultiLvlLbl val="0"/>
      </c:catAx>
      <c:valAx>
        <c:axId val="86412672"/>
        <c:scaling>
          <c:orientation val="minMax"/>
        </c:scaling>
        <c:delete val="1"/>
        <c:axPos val="l"/>
        <c:numFmt formatCode="#,##0" sourceLinked="1"/>
        <c:majorTickMark val="out"/>
        <c:minorTickMark val="none"/>
        <c:tickLblPos val="nextTo"/>
        <c:crossAx val="862447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19682716651569"/>
          <c:y val="9.8803565395909676E-2"/>
          <c:w val="0.48598363257690136"/>
          <c:h val="0.7454681060795002"/>
        </c:manualLayout>
      </c:layout>
      <c:pieChart>
        <c:varyColors val="1"/>
        <c:ser>
          <c:idx val="0"/>
          <c:order val="0"/>
          <c:spPr>
            <a:ln>
              <a:noFill/>
            </a:ln>
          </c:spPr>
          <c:dPt>
            <c:idx val="0"/>
            <c:bubble3D val="0"/>
            <c:spPr>
              <a:solidFill>
                <a:srgbClr val="393D3F"/>
              </a:solidFill>
              <a:ln>
                <a:noFill/>
              </a:ln>
            </c:spPr>
            <c:extLst>
              <c:ext xmlns:c16="http://schemas.microsoft.com/office/drawing/2014/chart" uri="{C3380CC4-5D6E-409C-BE32-E72D297353CC}">
                <c16:uniqueId val="{00000001-8306-40B8-9306-C1B64EC91DF1}"/>
              </c:ext>
            </c:extLst>
          </c:dPt>
          <c:dPt>
            <c:idx val="1"/>
            <c:bubble3D val="0"/>
            <c:spPr>
              <a:solidFill>
                <a:srgbClr val="FBD1AF"/>
              </a:solidFill>
              <a:ln>
                <a:noFill/>
              </a:ln>
            </c:spPr>
            <c:extLst>
              <c:ext xmlns:c16="http://schemas.microsoft.com/office/drawing/2014/chart" uri="{C3380CC4-5D6E-409C-BE32-E72D297353CC}">
                <c16:uniqueId val="{00000003-8306-40B8-9306-C1B64EC91DF1}"/>
              </c:ext>
            </c:extLst>
          </c:dPt>
          <c:dPt>
            <c:idx val="2"/>
            <c:bubble3D val="0"/>
            <c:spPr>
              <a:solidFill>
                <a:srgbClr val="C9C943"/>
              </a:solidFill>
              <a:ln>
                <a:noFill/>
              </a:ln>
            </c:spPr>
            <c:extLst>
              <c:ext xmlns:c16="http://schemas.microsoft.com/office/drawing/2014/chart" uri="{C3380CC4-5D6E-409C-BE32-E72D297353CC}">
                <c16:uniqueId val="{00000005-8306-40B8-9306-C1B64EC91DF1}"/>
              </c:ext>
            </c:extLst>
          </c:dPt>
          <c:dPt>
            <c:idx val="3"/>
            <c:bubble3D val="0"/>
            <c:spPr>
              <a:solidFill>
                <a:srgbClr val="663300"/>
              </a:solidFill>
              <a:ln>
                <a:noFill/>
              </a:ln>
            </c:spPr>
            <c:extLst>
              <c:ext xmlns:c16="http://schemas.microsoft.com/office/drawing/2014/chart" uri="{C3380CC4-5D6E-409C-BE32-E72D297353CC}">
                <c16:uniqueId val="{00000007-8306-40B8-9306-C1B64EC91DF1}"/>
              </c:ext>
            </c:extLst>
          </c:dPt>
          <c:dPt>
            <c:idx val="4"/>
            <c:bubble3D val="0"/>
            <c:spPr>
              <a:solidFill>
                <a:srgbClr val="9E6900"/>
              </a:solidFill>
              <a:ln>
                <a:noFill/>
              </a:ln>
            </c:spPr>
            <c:extLst>
              <c:ext xmlns:c16="http://schemas.microsoft.com/office/drawing/2014/chart" uri="{C3380CC4-5D6E-409C-BE32-E72D297353CC}">
                <c16:uniqueId val="{00000009-8306-40B8-9306-C1B64EC91DF1}"/>
              </c:ext>
            </c:extLst>
          </c:dPt>
          <c:dPt>
            <c:idx val="5"/>
            <c:bubble3D val="0"/>
            <c:spPr>
              <a:solidFill>
                <a:srgbClr val="FAD496"/>
              </a:solidFill>
              <a:ln>
                <a:noFill/>
              </a:ln>
            </c:spPr>
            <c:extLst>
              <c:ext xmlns:c16="http://schemas.microsoft.com/office/drawing/2014/chart" uri="{C3380CC4-5D6E-409C-BE32-E72D297353CC}">
                <c16:uniqueId val="{0000000B-8306-40B8-9306-C1B64EC91DF1}"/>
              </c:ext>
            </c:extLst>
          </c:dPt>
          <c:dPt>
            <c:idx val="6"/>
            <c:bubble3D val="0"/>
            <c:spPr>
              <a:solidFill>
                <a:srgbClr val="FBBB27"/>
              </a:solidFill>
              <a:ln>
                <a:noFill/>
              </a:ln>
            </c:spPr>
            <c:extLst>
              <c:ext xmlns:c16="http://schemas.microsoft.com/office/drawing/2014/chart" uri="{C3380CC4-5D6E-409C-BE32-E72D297353CC}">
                <c16:uniqueId val="{0000000D-8306-40B8-9306-C1B64EC91DF1}"/>
              </c:ext>
            </c:extLst>
          </c:dPt>
          <c:dPt>
            <c:idx val="7"/>
            <c:bubble3D val="0"/>
            <c:spPr>
              <a:solidFill>
                <a:srgbClr val="BDCFD6"/>
              </a:solidFill>
              <a:ln>
                <a:noFill/>
              </a:ln>
            </c:spPr>
            <c:extLst>
              <c:ext xmlns:c16="http://schemas.microsoft.com/office/drawing/2014/chart" uri="{C3380CC4-5D6E-409C-BE32-E72D297353CC}">
                <c16:uniqueId val="{0000000F-8306-40B8-9306-C1B64EC91DF1}"/>
              </c:ext>
            </c:extLst>
          </c:dPt>
          <c:dPt>
            <c:idx val="8"/>
            <c:bubble3D val="0"/>
            <c:spPr>
              <a:solidFill>
                <a:srgbClr val="7C878E"/>
              </a:solidFill>
              <a:ln>
                <a:noFill/>
              </a:ln>
            </c:spPr>
            <c:extLst>
              <c:ext xmlns:c16="http://schemas.microsoft.com/office/drawing/2014/chart" uri="{C3380CC4-5D6E-409C-BE32-E72D297353CC}">
                <c16:uniqueId val="{00000011-8306-40B8-9306-C1B64EC91DF1}"/>
              </c:ext>
            </c:extLst>
          </c:dPt>
          <c:dLbls>
            <c:dLbl>
              <c:idx val="0"/>
              <c:layout>
                <c:manualLayout>
                  <c:x val="5.9184768299104795E-2"/>
                  <c:y val="-1.9560817648249341E-2"/>
                </c:manualLayout>
              </c:layout>
              <c:tx>
                <c:rich>
                  <a:bodyPr/>
                  <a:lstStyle/>
                  <a:p>
                    <a:r>
                      <a:rPr lang="en-US"/>
                      <a:t>Compraventa de alimentos, bebidas y productos del tabaco.</a:t>
                    </a:r>
                  </a:p>
                  <a:p>
                    <a:r>
                      <a:rPr lang="en-US"/>
                      <a:t>18.7%</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06-40B8-9306-C1B64EC91DF1}"/>
                </c:ext>
              </c:extLst>
            </c:dLbl>
            <c:dLbl>
              <c:idx val="1"/>
              <c:layout>
                <c:manualLayout>
                  <c:x val="3.1350381779884147E-2"/>
                  <c:y val="-3.9451528030763003E-2"/>
                </c:manualLayout>
              </c:layout>
              <c:tx>
                <c:rich>
                  <a:bodyPr/>
                  <a:lstStyle/>
                  <a:p>
                    <a:r>
                      <a:rPr lang="en-US"/>
                      <a:t>Compraventa de artículos para el hogar.</a:t>
                    </a:r>
                  </a:p>
                  <a:p>
                    <a:r>
                      <a:rPr lang="en-US"/>
                      <a:t>5.0%</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06-40B8-9306-C1B64EC91DF1}"/>
                </c:ext>
              </c:extLst>
            </c:dLbl>
            <c:dLbl>
              <c:idx val="2"/>
              <c:layout>
                <c:manualLayout>
                  <c:x val="6.2753587414428644E-2"/>
                  <c:y val="-1.0691155636510827E-2"/>
                </c:manualLayout>
              </c:layout>
              <c:tx>
                <c:rich>
                  <a:bodyPr/>
                  <a:lstStyle/>
                  <a:p>
                    <a:r>
                      <a:rPr lang="en-US"/>
                      <a:t>Compraventa de equipo de transporte; sus refacciones y accesorios.</a:t>
                    </a:r>
                  </a:p>
                  <a:p>
                    <a:r>
                      <a:rPr lang="en-US"/>
                      <a:t> 8.0%</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06-40B8-9306-C1B64EC91DF1}"/>
                </c:ext>
              </c:extLst>
            </c:dLbl>
            <c:dLbl>
              <c:idx val="3"/>
              <c:layout>
                <c:manualLayout>
                  <c:x val="4.8429601105845183E-2"/>
                  <c:y val="-8.194191459218781E-3"/>
                </c:manualLayout>
              </c:layout>
              <c:tx>
                <c:rich>
                  <a:bodyPr/>
                  <a:lstStyle/>
                  <a:p>
                    <a:r>
                      <a:rPr lang="en-US"/>
                      <a:t>Compraventa de gases, combustibles y lubricantes.</a:t>
                    </a:r>
                  </a:p>
                  <a:p>
                    <a:r>
                      <a:rPr lang="en-US"/>
                      <a:t> 5.7%</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06-40B8-9306-C1B64EC91DF1}"/>
                </c:ext>
              </c:extLst>
            </c:dLbl>
            <c:dLbl>
              <c:idx val="4"/>
              <c:layout>
                <c:manualLayout>
                  <c:x val="4.5479199578725642E-2"/>
                  <c:y val="4.5638534709572964E-2"/>
                </c:manualLayout>
              </c:layout>
              <c:tx>
                <c:rich>
                  <a:bodyPr/>
                  <a:lstStyle/>
                  <a:p>
                    <a:r>
                      <a:rPr lang="en-US"/>
                      <a:t>Compraventa de inmuebles y artículos diversos.</a:t>
                    </a:r>
                  </a:p>
                  <a:p>
                    <a:r>
                      <a:rPr lang="en-US"/>
                      <a:t>3.2%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06-40B8-9306-C1B64EC91DF1}"/>
                </c:ext>
              </c:extLst>
            </c:dLbl>
            <c:dLbl>
              <c:idx val="5"/>
              <c:layout>
                <c:manualLayout>
                  <c:x val="-0.32033652580305422"/>
                  <c:y val="0"/>
                </c:manualLayout>
              </c:layout>
              <c:tx>
                <c:rich>
                  <a:bodyPr/>
                  <a:lstStyle/>
                  <a:p>
                    <a:r>
                      <a:rPr lang="en-US"/>
                      <a:t>Compraventa de maquinaria, equipo, instrumentos, aparatos, herramientas.</a:t>
                    </a:r>
                  </a:p>
                  <a:p>
                    <a:r>
                      <a:rPr lang="en-US"/>
                      <a:t> 12.6%</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306-40B8-9306-C1B64EC91DF1}"/>
                </c:ext>
              </c:extLst>
            </c:dLbl>
            <c:dLbl>
              <c:idx val="6"/>
              <c:layout>
                <c:manualLayout>
                  <c:x val="-0.10262802790942602"/>
                  <c:y val="-0.10432250556567496"/>
                </c:manualLayout>
              </c:layout>
              <c:tx>
                <c:rich>
                  <a:bodyPr/>
                  <a:lstStyle/>
                  <a:p>
                    <a:r>
                      <a:rPr lang="en-US"/>
                      <a:t>Compraventa de materias primas, materiales y auxiliares.</a:t>
                    </a:r>
                  </a:p>
                  <a:p>
                    <a:r>
                      <a:rPr lang="en-US"/>
                      <a:t>14.5%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306-40B8-9306-C1B64EC91DF1}"/>
                </c:ext>
              </c:extLst>
            </c:dLbl>
            <c:dLbl>
              <c:idx val="7"/>
              <c:layout>
                <c:manualLayout>
                  <c:x val="-4.7031825961032121E-2"/>
                  <c:y val="0.10870218579234972"/>
                </c:manualLayout>
              </c:layout>
              <c:tx>
                <c:rich>
                  <a:bodyPr/>
                  <a:lstStyle/>
                  <a:p>
                    <a:r>
                      <a:rPr lang="en-US"/>
                      <a:t>Compraventa de prendas de vestir y artículos de uso personal.</a:t>
                    </a:r>
                  </a:p>
                  <a:p>
                    <a:r>
                      <a:rPr lang="en-US"/>
                      <a:t>18.7%</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306-40B8-9306-C1B64EC91DF1}"/>
                </c:ext>
              </c:extLst>
            </c:dLbl>
            <c:dLbl>
              <c:idx val="8"/>
              <c:layout>
                <c:manualLayout>
                  <c:x val="-9.0342779094260139E-2"/>
                  <c:y val="2.9719439384739931E-2"/>
                </c:manualLayout>
              </c:layout>
              <c:tx>
                <c:rich>
                  <a:bodyPr/>
                  <a:lstStyle/>
                  <a:p>
                    <a:r>
                      <a:rPr lang="en-US"/>
                      <a:t>Compraventa en tiendas de autoservicios y departamentos especializados.</a:t>
                    </a:r>
                  </a:p>
                  <a:p>
                    <a:r>
                      <a:rPr lang="en-US"/>
                      <a:t>13.7%</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306-40B8-9306-C1B64EC91DF1}"/>
                </c:ext>
              </c:extLst>
            </c:dLbl>
            <c:spPr>
              <a:noFill/>
              <a:ln>
                <a:noFill/>
              </a:ln>
              <a:effectLst/>
            </c:spPr>
            <c:showLegendKey val="0"/>
            <c:showVal val="1"/>
            <c:showCatName val="1"/>
            <c:showSerName val="0"/>
            <c:showPercent val="0"/>
            <c:showBubbleSize val="0"/>
            <c:showLeaderLines val="1"/>
            <c:leaderLines>
              <c:spPr>
                <a:ln>
                  <a:solidFill>
                    <a:srgbClr val="9E6900"/>
                  </a:solidFill>
                </a:ln>
              </c:spPr>
            </c:leaderLines>
            <c:extLst>
              <c:ext xmlns:c15="http://schemas.microsoft.com/office/drawing/2012/chart" uri="{CE6537A1-D6FC-4f65-9D91-7224C49458BB}"/>
            </c:extLst>
          </c:dLbls>
          <c:cat>
            <c:strRef>
              <c:f>'F16'!$A$6:$A$14</c:f>
              <c:strCache>
                <c:ptCount val="9"/>
                <c:pt idx="0">
                  <c:v>Compraventa de alimentos, bebidas y productos del tabaco.</c:v>
                </c:pt>
                <c:pt idx="1">
                  <c:v>Compraventa de artículos para el hogar.</c:v>
                </c:pt>
                <c:pt idx="2">
                  <c:v>Compraventa de equipo de transporte; sus refacciones y accesorios.</c:v>
                </c:pt>
                <c:pt idx="3">
                  <c:v>Compraventa de gases, combustibles y lubricantes.</c:v>
                </c:pt>
                <c:pt idx="4">
                  <c:v>Compraventa de inmuebles y artículos diversos.</c:v>
                </c:pt>
                <c:pt idx="5">
                  <c:v>Compraventa de maquinaria, equipo, instrumentos, aparatos, herramientas.</c:v>
                </c:pt>
                <c:pt idx="6">
                  <c:v>Compraventa de materias primas, materiales y auxiliares.</c:v>
                </c:pt>
                <c:pt idx="7">
                  <c:v>Compraventa de prendas de vestir y artículos de uso personal.</c:v>
                </c:pt>
                <c:pt idx="8">
                  <c:v>Compraventa en tiendas de autoservicios y departamentos especializados.</c:v>
                </c:pt>
              </c:strCache>
            </c:strRef>
          </c:cat>
          <c:val>
            <c:numRef>
              <c:f>'F16'!$B$6:$B$14</c:f>
              <c:numCache>
                <c:formatCode>0.0%</c:formatCode>
                <c:ptCount val="9"/>
                <c:pt idx="0">
                  <c:v>0.18713471757139066</c:v>
                </c:pt>
                <c:pt idx="1">
                  <c:v>4.9884521342375865E-2</c:v>
                </c:pt>
                <c:pt idx="2">
                  <c:v>8.0366369452648106E-2</c:v>
                </c:pt>
                <c:pt idx="3">
                  <c:v>5.6847122068564397E-2</c:v>
                </c:pt>
                <c:pt idx="4">
                  <c:v>3.1817334786463307E-2</c:v>
                </c:pt>
                <c:pt idx="5">
                  <c:v>0.12556115851351579</c:v>
                </c:pt>
                <c:pt idx="6">
                  <c:v>0.1451671193580629</c:v>
                </c:pt>
                <c:pt idx="7">
                  <c:v>0.18660673446685</c:v>
                </c:pt>
                <c:pt idx="8">
                  <c:v>0.13661492244012899</c:v>
                </c:pt>
              </c:numCache>
            </c:numRef>
          </c:val>
          <c:extLst>
            <c:ext xmlns:c16="http://schemas.microsoft.com/office/drawing/2014/chart" uri="{C3380CC4-5D6E-409C-BE32-E72D297353CC}">
              <c16:uniqueId val="{00000012-8306-40B8-9306-C1B64EC91DF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9719272094900937E-2"/>
          <c:y val="2.6083384678578764E-2"/>
          <c:w val="0.95661760139121799"/>
          <c:h val="0.88849917847607307"/>
        </c:manualLayout>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B436-4FC3-A90E-0EFF924D4944}"/>
              </c:ext>
            </c:extLst>
          </c:dPt>
          <c:dPt>
            <c:idx val="5"/>
            <c:invertIfNegative val="0"/>
            <c:bubble3D val="0"/>
            <c:extLst>
              <c:ext xmlns:c16="http://schemas.microsoft.com/office/drawing/2014/chart" uri="{C3380CC4-5D6E-409C-BE32-E72D297353CC}">
                <c16:uniqueId val="{00000002-B436-4FC3-A90E-0EFF924D4944}"/>
              </c:ext>
            </c:extLst>
          </c:dPt>
          <c:dPt>
            <c:idx val="6"/>
            <c:invertIfNegative val="0"/>
            <c:bubble3D val="0"/>
            <c:spPr>
              <a:solidFill>
                <a:srgbClr val="FBBB27"/>
              </a:solidFill>
              <a:ln>
                <a:noFill/>
              </a:ln>
              <a:effectLst/>
            </c:spPr>
            <c:extLst>
              <c:ext xmlns:c16="http://schemas.microsoft.com/office/drawing/2014/chart" uri="{C3380CC4-5D6E-409C-BE32-E72D297353CC}">
                <c16:uniqueId val="{00000004-B436-4FC3-A90E-0EFF924D4944}"/>
              </c:ext>
            </c:extLst>
          </c:dPt>
          <c:dPt>
            <c:idx val="17"/>
            <c:invertIfNegative val="0"/>
            <c:bubble3D val="0"/>
            <c:extLst>
              <c:ext xmlns:c16="http://schemas.microsoft.com/office/drawing/2014/chart" uri="{C3380CC4-5D6E-409C-BE32-E72D297353CC}">
                <c16:uniqueId val="{00000005-B436-4FC3-A90E-0EFF924D4944}"/>
              </c:ext>
            </c:extLst>
          </c:dPt>
          <c:dPt>
            <c:idx val="18"/>
            <c:invertIfNegative val="0"/>
            <c:bubble3D val="0"/>
            <c:extLst>
              <c:ext xmlns:c16="http://schemas.microsoft.com/office/drawing/2014/chart" uri="{C3380CC4-5D6E-409C-BE32-E72D297353CC}">
                <c16:uniqueId val="{00000006-B436-4FC3-A90E-0EFF924D4944}"/>
              </c:ext>
            </c:extLst>
          </c:dPt>
          <c:dLbls>
            <c:spPr>
              <a:noFill/>
              <a:ln>
                <a:noFill/>
              </a:ln>
              <a:effectLst/>
            </c:spPr>
            <c:txPr>
              <a:bodyPr wrap="square" lIns="38100" tIns="19050" rIns="38100" bIns="19050" anchor="ctr">
                <a:spAutoFit/>
              </a:bodyPr>
              <a:lstStyle/>
              <a:p>
                <a:pPr>
                  <a:defRPr sz="800"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'F17'!$A$6:$A$12</c:f>
              <c:numCache>
                <c:formatCode>General</c:formatCode>
                <c:ptCount val="7"/>
                <c:pt idx="0">
                  <c:v>2013</c:v>
                </c:pt>
                <c:pt idx="1">
                  <c:v>2014</c:v>
                </c:pt>
                <c:pt idx="2">
                  <c:v>2015</c:v>
                </c:pt>
                <c:pt idx="3">
                  <c:v>2016</c:v>
                </c:pt>
                <c:pt idx="4">
                  <c:v>2017</c:v>
                </c:pt>
                <c:pt idx="5">
                  <c:v>2018</c:v>
                </c:pt>
                <c:pt idx="6" formatCode="mmm\-yy">
                  <c:v>43497</c:v>
                </c:pt>
              </c:numCache>
            </c:numRef>
          </c:cat>
          <c:val>
            <c:numRef>
              <c:f>'F17'!$B$6:$B$12</c:f>
              <c:numCache>
                <c:formatCode>#,##0</c:formatCode>
                <c:ptCount val="7"/>
                <c:pt idx="0">
                  <c:v>523456</c:v>
                </c:pt>
                <c:pt idx="1">
                  <c:v>540644</c:v>
                </c:pt>
                <c:pt idx="2">
                  <c:v>551836</c:v>
                </c:pt>
                <c:pt idx="3">
                  <c:v>575641</c:v>
                </c:pt>
                <c:pt idx="4">
                  <c:v>605107</c:v>
                </c:pt>
                <c:pt idx="5">
                  <c:v>614655</c:v>
                </c:pt>
                <c:pt idx="6">
                  <c:v>626050</c:v>
                </c:pt>
              </c:numCache>
            </c:numRef>
          </c:val>
          <c:extLst>
            <c:ext xmlns:c16="http://schemas.microsoft.com/office/drawing/2014/chart" uri="{C3380CC4-5D6E-409C-BE32-E72D297353CC}">
              <c16:uniqueId val="{00000007-B436-4FC3-A90E-0EFF924D4944}"/>
            </c:ext>
          </c:extLst>
        </c:ser>
        <c:dLbls>
          <c:dLblPos val="outEnd"/>
          <c:showLegendKey val="0"/>
          <c:showVal val="1"/>
          <c:showCatName val="0"/>
          <c:showSerName val="0"/>
          <c:showPercent val="0"/>
          <c:showBubbleSize val="0"/>
        </c:dLbls>
        <c:gapWidth val="80"/>
        <c:overlap val="-27"/>
        <c:axId val="86970752"/>
        <c:axId val="86974848"/>
      </c:barChart>
      <c:catAx>
        <c:axId val="869707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86974848"/>
        <c:crosses val="autoZero"/>
        <c:auto val="1"/>
        <c:lblAlgn val="ctr"/>
        <c:lblOffset val="100"/>
        <c:noMultiLvlLbl val="0"/>
      </c:catAx>
      <c:valAx>
        <c:axId val="86974848"/>
        <c:scaling>
          <c:orientation val="minMax"/>
        </c:scaling>
        <c:delete val="1"/>
        <c:axPos val="l"/>
        <c:numFmt formatCode="#,##0" sourceLinked="1"/>
        <c:majorTickMark val="out"/>
        <c:minorTickMark val="none"/>
        <c:tickLblPos val="nextTo"/>
        <c:crossAx val="869707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654073710156246"/>
          <c:y val="0.17994516405530442"/>
          <c:w val="0.63771957891908004"/>
          <c:h val="0.80854950940463066"/>
        </c:manualLayout>
      </c:layout>
      <c:pieChart>
        <c:varyColors val="1"/>
        <c:ser>
          <c:idx val="0"/>
          <c:order val="0"/>
          <c:dPt>
            <c:idx val="0"/>
            <c:bubble3D val="0"/>
            <c:spPr>
              <a:solidFill>
                <a:srgbClr val="7C878E"/>
              </a:solidFill>
            </c:spPr>
            <c:extLst>
              <c:ext xmlns:c16="http://schemas.microsoft.com/office/drawing/2014/chart" uri="{C3380CC4-5D6E-409C-BE32-E72D297353CC}">
                <c16:uniqueId val="{00000001-05B2-488B-9E99-005B370A1832}"/>
              </c:ext>
            </c:extLst>
          </c:dPt>
          <c:dPt>
            <c:idx val="1"/>
            <c:bubble3D val="0"/>
            <c:spPr>
              <a:solidFill>
                <a:srgbClr val="FBBB27"/>
              </a:solidFill>
            </c:spPr>
            <c:extLst>
              <c:ext xmlns:c16="http://schemas.microsoft.com/office/drawing/2014/chart" uri="{C3380CC4-5D6E-409C-BE32-E72D297353CC}">
                <c16:uniqueId val="{00000003-05B2-488B-9E99-005B370A1832}"/>
              </c:ext>
            </c:extLst>
          </c:dPt>
          <c:dPt>
            <c:idx val="2"/>
            <c:bubble3D val="0"/>
            <c:spPr>
              <a:solidFill>
                <a:srgbClr val="FAD496"/>
              </a:solidFill>
            </c:spPr>
            <c:extLst>
              <c:ext xmlns:c16="http://schemas.microsoft.com/office/drawing/2014/chart" uri="{C3380CC4-5D6E-409C-BE32-E72D297353CC}">
                <c16:uniqueId val="{00000005-05B2-488B-9E99-005B370A1832}"/>
              </c:ext>
            </c:extLst>
          </c:dPt>
          <c:dPt>
            <c:idx val="3"/>
            <c:bubble3D val="0"/>
            <c:spPr>
              <a:solidFill>
                <a:srgbClr val="663300"/>
              </a:solidFill>
            </c:spPr>
            <c:extLst>
              <c:ext xmlns:c16="http://schemas.microsoft.com/office/drawing/2014/chart" uri="{C3380CC4-5D6E-409C-BE32-E72D297353CC}">
                <c16:uniqueId val="{00000007-05B2-488B-9E99-005B370A1832}"/>
              </c:ext>
            </c:extLst>
          </c:dPt>
          <c:dPt>
            <c:idx val="4"/>
            <c:bubble3D val="0"/>
            <c:spPr>
              <a:solidFill>
                <a:srgbClr val="95682B"/>
              </a:solidFill>
            </c:spPr>
            <c:extLst>
              <c:ext xmlns:c16="http://schemas.microsoft.com/office/drawing/2014/chart" uri="{C3380CC4-5D6E-409C-BE32-E72D297353CC}">
                <c16:uniqueId val="{00000009-05B2-488B-9E99-005B370A1832}"/>
              </c:ext>
            </c:extLst>
          </c:dPt>
          <c:dPt>
            <c:idx val="5"/>
            <c:bubble3D val="0"/>
            <c:spPr>
              <a:solidFill>
                <a:srgbClr val="B5B367"/>
              </a:solidFill>
            </c:spPr>
            <c:extLst>
              <c:ext xmlns:c16="http://schemas.microsoft.com/office/drawing/2014/chart" uri="{C3380CC4-5D6E-409C-BE32-E72D297353CC}">
                <c16:uniqueId val="{0000000B-05B2-488B-9E99-005B370A1832}"/>
              </c:ext>
            </c:extLst>
          </c:dPt>
          <c:dPt>
            <c:idx val="6"/>
            <c:bubble3D val="0"/>
            <c:spPr>
              <a:solidFill>
                <a:srgbClr val="FFF915"/>
              </a:solidFill>
            </c:spPr>
            <c:extLst>
              <c:ext xmlns:c16="http://schemas.microsoft.com/office/drawing/2014/chart" uri="{C3380CC4-5D6E-409C-BE32-E72D297353CC}">
                <c16:uniqueId val="{0000000D-05B2-488B-9E99-005B370A1832}"/>
              </c:ext>
            </c:extLst>
          </c:dPt>
          <c:dPt>
            <c:idx val="7"/>
            <c:bubble3D val="0"/>
            <c:spPr>
              <a:solidFill>
                <a:srgbClr val="CC9900"/>
              </a:solidFill>
            </c:spPr>
            <c:extLst>
              <c:ext xmlns:c16="http://schemas.microsoft.com/office/drawing/2014/chart" uri="{C3380CC4-5D6E-409C-BE32-E72D297353CC}">
                <c16:uniqueId val="{0000000F-05B2-488B-9E99-005B370A1832}"/>
              </c:ext>
            </c:extLst>
          </c:dPt>
          <c:dPt>
            <c:idx val="8"/>
            <c:bubble3D val="0"/>
            <c:spPr>
              <a:solidFill>
                <a:srgbClr val="BDCFD6"/>
              </a:solidFill>
            </c:spPr>
            <c:extLst>
              <c:ext xmlns:c16="http://schemas.microsoft.com/office/drawing/2014/chart" uri="{C3380CC4-5D6E-409C-BE32-E72D297353CC}">
                <c16:uniqueId val="{00000011-05B2-488B-9E99-005B370A1832}"/>
              </c:ext>
            </c:extLst>
          </c:dPt>
          <c:dPt>
            <c:idx val="9"/>
            <c:bubble3D val="0"/>
            <c:spPr>
              <a:solidFill>
                <a:srgbClr val="4F81BD">
                  <a:lumMod val="60000"/>
                  <a:lumOff val="40000"/>
                </a:srgbClr>
              </a:solidFill>
            </c:spPr>
            <c:extLst>
              <c:ext xmlns:c16="http://schemas.microsoft.com/office/drawing/2014/chart" uri="{C3380CC4-5D6E-409C-BE32-E72D297353CC}">
                <c16:uniqueId val="{00000013-05B2-488B-9E99-005B370A1832}"/>
              </c:ext>
            </c:extLst>
          </c:dPt>
          <c:dPt>
            <c:idx val="10"/>
            <c:bubble3D val="0"/>
            <c:spPr>
              <a:solidFill>
                <a:srgbClr val="393D3F"/>
              </a:solidFill>
            </c:spPr>
            <c:extLst>
              <c:ext xmlns:c16="http://schemas.microsoft.com/office/drawing/2014/chart" uri="{C3380CC4-5D6E-409C-BE32-E72D297353CC}">
                <c16:uniqueId val="{00000015-05B2-488B-9E99-005B370A1832}"/>
              </c:ext>
            </c:extLst>
          </c:dPt>
          <c:dPt>
            <c:idx val="11"/>
            <c:bubble3D val="0"/>
            <c:spPr>
              <a:solidFill>
                <a:schemeClr val="bg1">
                  <a:lumMod val="65000"/>
                </a:schemeClr>
              </a:solidFill>
            </c:spPr>
            <c:extLst>
              <c:ext xmlns:c16="http://schemas.microsoft.com/office/drawing/2014/chart" uri="{C3380CC4-5D6E-409C-BE32-E72D297353CC}">
                <c16:uniqueId val="{00000017-05B2-488B-9E99-005B370A1832}"/>
              </c:ext>
            </c:extLst>
          </c:dPt>
          <c:dPt>
            <c:idx val="12"/>
            <c:bubble3D val="0"/>
            <c:spPr>
              <a:solidFill>
                <a:schemeClr val="bg1">
                  <a:lumMod val="50000"/>
                </a:schemeClr>
              </a:solidFill>
            </c:spPr>
            <c:extLst>
              <c:ext xmlns:c16="http://schemas.microsoft.com/office/drawing/2014/chart" uri="{C3380CC4-5D6E-409C-BE32-E72D297353CC}">
                <c16:uniqueId val="{00000019-05B2-488B-9E99-005B370A1832}"/>
              </c:ext>
            </c:extLst>
          </c:dPt>
          <c:dPt>
            <c:idx val="13"/>
            <c:bubble3D val="0"/>
            <c:spPr>
              <a:solidFill>
                <a:schemeClr val="bg2">
                  <a:lumMod val="75000"/>
                </a:schemeClr>
              </a:solidFill>
            </c:spPr>
            <c:extLst>
              <c:ext xmlns:c16="http://schemas.microsoft.com/office/drawing/2014/chart" uri="{C3380CC4-5D6E-409C-BE32-E72D297353CC}">
                <c16:uniqueId val="{0000001B-05B2-488B-9E99-005B370A1832}"/>
              </c:ext>
            </c:extLst>
          </c:dPt>
          <c:dLbls>
            <c:dLbl>
              <c:idx val="0"/>
              <c:layout>
                <c:manualLayout>
                  <c:x val="3.3146811449974597E-2"/>
                  <c:y val="-2.1446923597025016E-2"/>
                </c:manualLayout>
              </c:layout>
              <c:tx>
                <c:rich>
                  <a:bodyPr/>
                  <a:lstStyle/>
                  <a:p>
                    <a:r>
                      <a:rPr lang="en-US"/>
                      <a:t>Servicios de administración pública y seguridad social.</a:t>
                    </a:r>
                  </a:p>
                  <a:p>
                    <a:r>
                      <a:rPr lang="en-US"/>
                      <a:t>29.5%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B2-488B-9E99-005B370A1832}"/>
                </c:ext>
              </c:extLst>
            </c:dLbl>
            <c:dLbl>
              <c:idx val="1"/>
              <c:layout>
                <c:manualLayout>
                  <c:x val="1.2223607909334072E-2"/>
                  <c:y val="4.3056544909573932E-2"/>
                </c:manualLayout>
              </c:layout>
              <c:tx>
                <c:rich>
                  <a:bodyPr/>
                  <a:lstStyle/>
                  <a:p>
                    <a:r>
                      <a:rPr lang="en-US"/>
                      <a:t>Servicios profesionales y técnicos.</a:t>
                    </a:r>
                  </a:p>
                  <a:p>
                    <a:r>
                      <a:rPr lang="en-US"/>
                      <a:t>29.0%</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B2-488B-9E99-005B370A1832}"/>
                </c:ext>
              </c:extLst>
            </c:dLbl>
            <c:dLbl>
              <c:idx val="2"/>
              <c:layout>
                <c:manualLayout>
                  <c:x val="1.4981965072286678E-2"/>
                  <c:y val="-7.9730398811710401E-3"/>
                </c:manualLayout>
              </c:layout>
              <c:tx>
                <c:rich>
                  <a:bodyPr/>
                  <a:lstStyle/>
                  <a:p>
                    <a:r>
                      <a:rPr lang="en-US"/>
                      <a:t>Preparación y servicio de alimentos y bebidas.</a:t>
                    </a:r>
                  </a:p>
                  <a:p>
                    <a:r>
                      <a:rPr lang="en-US"/>
                      <a:t> 8.3%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B2-488B-9E99-005B370A1832}"/>
                </c:ext>
              </c:extLst>
            </c:dLbl>
            <c:dLbl>
              <c:idx val="3"/>
              <c:layout>
                <c:manualLayout>
                  <c:x val="1.5169746671201642E-2"/>
                  <c:y val="6.0851926977687626E-3"/>
                </c:manualLayout>
              </c:layout>
              <c:tx>
                <c:rich>
                  <a:bodyPr/>
                  <a:lstStyle/>
                  <a:p>
                    <a:r>
                      <a:rPr lang="en-US"/>
                      <a:t>Servicios de enseñanza, investigación científica y difusión cultural.</a:t>
                    </a:r>
                  </a:p>
                  <a:p>
                    <a:r>
                      <a:rPr lang="en-US"/>
                      <a:t> 8.2%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B2-488B-9E99-005B370A1832}"/>
                </c:ext>
              </c:extLst>
            </c:dLbl>
            <c:dLbl>
              <c:idx val="4"/>
              <c:layout>
                <c:manualLayout>
                  <c:x val="-4.1747477419598653E-2"/>
                  <c:y val="-1.1494252873563216E-2"/>
                </c:manualLayout>
              </c:layout>
              <c:tx>
                <c:rich>
                  <a:bodyPr/>
                  <a:lstStyle/>
                  <a:p>
                    <a:r>
                      <a:rPr lang="en-US"/>
                      <a:t>Servicios personales para el hogar y diversos.</a:t>
                    </a:r>
                  </a:p>
                  <a:p>
                    <a:r>
                      <a:rPr lang="en-US"/>
                      <a:t> 7.4%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B2-488B-9E99-005B370A1832}"/>
                </c:ext>
              </c:extLst>
            </c:dLbl>
            <c:dLbl>
              <c:idx val="5"/>
              <c:layout>
                <c:manualLayout>
                  <c:x val="-2.8512569861725224E-2"/>
                  <c:y val="-3.7321237482231553E-2"/>
                </c:manualLayout>
              </c:layout>
              <c:tx>
                <c:rich>
                  <a:bodyPr/>
                  <a:lstStyle/>
                  <a:p>
                    <a:r>
                      <a:rPr lang="en-US"/>
                      <a:t>Servicios de alojamiento temporal.</a:t>
                    </a:r>
                  </a:p>
                  <a:p>
                    <a:r>
                      <a:rPr lang="en-US"/>
                      <a:t> 4.8%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B2-488B-9E99-005B370A1832}"/>
                </c:ext>
              </c:extLst>
            </c:dLbl>
            <c:dLbl>
              <c:idx val="6"/>
              <c:tx>
                <c:rich>
                  <a:bodyPr/>
                  <a:lstStyle/>
                  <a:p>
                    <a:r>
                      <a:rPr lang="en-US"/>
                      <a:t>Servicios médicos, asistencia social y veterinarios.</a:t>
                    </a:r>
                  </a:p>
                  <a:p>
                    <a:r>
                      <a:rPr lang="en-US"/>
                      <a:t> 3.9%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B2-488B-9E99-005B370A1832}"/>
                </c:ext>
              </c:extLst>
            </c:dLbl>
            <c:dLbl>
              <c:idx val="7"/>
              <c:tx>
                <c:rich>
                  <a:bodyPr/>
                  <a:lstStyle/>
                  <a:p>
                    <a:r>
                      <a:rPr lang="en-US"/>
                      <a:t>Servicios recreativos y de esparcimiento.</a:t>
                    </a:r>
                  </a:p>
                  <a:p>
                    <a:r>
                      <a:rPr lang="en-US"/>
                      <a:t>2.9%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B2-488B-9E99-005B370A1832}"/>
                </c:ext>
              </c:extLst>
            </c:dLbl>
            <c:dLbl>
              <c:idx val="8"/>
              <c:tx>
                <c:rich>
                  <a:bodyPr/>
                  <a:lstStyle/>
                  <a:p>
                    <a:r>
                      <a:rPr lang="en-US"/>
                      <a:t>Servicios financieros y de seguros (bancos, financieras).</a:t>
                    </a:r>
                  </a:p>
                  <a:p>
                    <a:r>
                      <a:rPr lang="en-US"/>
                      <a:t>2.4%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B2-488B-9E99-005B370A1832}"/>
                </c:ext>
              </c:extLst>
            </c:dLbl>
            <c:dLbl>
              <c:idx val="9"/>
              <c:layout>
                <c:manualLayout>
                  <c:x val="2.7653275890303971E-3"/>
                  <c:y val="0.12508430361012177"/>
                </c:manualLayout>
              </c:layout>
              <c:tx>
                <c:rich>
                  <a:bodyPr/>
                  <a:lstStyle/>
                  <a:p>
                    <a:r>
                      <a:rPr lang="en-US"/>
                      <a:t>Servicios colaterales a Instituciones financieras y de seguros.</a:t>
                    </a:r>
                  </a:p>
                  <a:p>
                    <a:r>
                      <a:rPr lang="en-US"/>
                      <a:t> 1.0%</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5B2-488B-9E99-005B370A1832}"/>
                </c:ext>
              </c:extLst>
            </c:dLbl>
            <c:dLbl>
              <c:idx val="10"/>
              <c:layout>
                <c:manualLayout>
                  <c:x val="3.1300740292841876E-2"/>
                  <c:y val="0.1621923730121969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5B2-488B-9E99-005B370A1832}"/>
                </c:ext>
              </c:extLst>
            </c:dLbl>
            <c:spPr>
              <a:noFill/>
              <a:ln>
                <a:noFill/>
              </a:ln>
              <a:effectLst/>
            </c:spPr>
            <c:showLegendKey val="0"/>
            <c:showVal val="1"/>
            <c:showCatName val="1"/>
            <c:showSerName val="0"/>
            <c:showPercent val="0"/>
            <c:showBubbleSize val="0"/>
            <c:showLeaderLines val="1"/>
            <c:leaderLines>
              <c:spPr>
                <a:ln>
                  <a:solidFill>
                    <a:srgbClr val="9E6900"/>
                  </a:solidFill>
                </a:ln>
              </c:spPr>
            </c:leaderLines>
            <c:extLst>
              <c:ext xmlns:c15="http://schemas.microsoft.com/office/drawing/2012/chart" uri="{CE6537A1-D6FC-4f65-9D91-7224C49458BB}"/>
            </c:extLst>
          </c:dLbls>
          <c:cat>
            <c:strRef>
              <c:f>'F18'!$A$6:$A$16</c:f>
              <c:strCache>
                <c:ptCount val="11"/>
                <c:pt idx="0">
                  <c:v>Servicios de administración pública y seguridad social.</c:v>
                </c:pt>
                <c:pt idx="1">
                  <c:v>Servicios profesionales y técnicos.</c:v>
                </c:pt>
                <c:pt idx="2">
                  <c:v>Preparación y servicio de alimentos y bebidas.</c:v>
                </c:pt>
                <c:pt idx="3">
                  <c:v>Servicios de enseñanza, investigación científica y difusión cultural.</c:v>
                </c:pt>
                <c:pt idx="4">
                  <c:v>Servicios personales para el hogar y diversos.</c:v>
                </c:pt>
                <c:pt idx="5">
                  <c:v>Servicios de alojamiento temporal.</c:v>
                </c:pt>
                <c:pt idx="6">
                  <c:v>Servicios médicos, asistencia social y veterinarios.</c:v>
                </c:pt>
                <c:pt idx="7">
                  <c:v>Servicios recreativos y de esparcimiento.</c:v>
                </c:pt>
                <c:pt idx="8">
                  <c:v>Servicios financieros y de seguros (bancos, financieras).</c:v>
                </c:pt>
                <c:pt idx="9">
                  <c:v>Servicios colaterales a Instituciones financieras y de seguros.</c:v>
                </c:pt>
                <c:pt idx="10">
                  <c:v>Otros</c:v>
                </c:pt>
              </c:strCache>
            </c:strRef>
          </c:cat>
          <c:val>
            <c:numRef>
              <c:f>'F18'!$B$6:$B$16</c:f>
              <c:numCache>
                <c:formatCode>0.0%</c:formatCode>
                <c:ptCount val="11"/>
                <c:pt idx="0">
                  <c:v>0.29459148630301096</c:v>
                </c:pt>
                <c:pt idx="1">
                  <c:v>0.28979474482868778</c:v>
                </c:pt>
                <c:pt idx="2">
                  <c:v>8.2939062375209649E-2</c:v>
                </c:pt>
                <c:pt idx="3">
                  <c:v>8.1897612011820137E-2</c:v>
                </c:pt>
                <c:pt idx="4">
                  <c:v>7.4034022841626065E-2</c:v>
                </c:pt>
                <c:pt idx="5">
                  <c:v>4.7884354284801534E-2</c:v>
                </c:pt>
                <c:pt idx="6">
                  <c:v>3.9147032984585897E-2</c:v>
                </c:pt>
                <c:pt idx="7">
                  <c:v>2.911428799616644E-2</c:v>
                </c:pt>
                <c:pt idx="8">
                  <c:v>2.3849532784921332E-2</c:v>
                </c:pt>
                <c:pt idx="9">
                  <c:v>9.7532145994728859E-3</c:v>
                </c:pt>
                <c:pt idx="10">
                  <c:v>2.699464898969731E-2</c:v>
                </c:pt>
              </c:numCache>
            </c:numRef>
          </c:val>
          <c:extLst>
            <c:ext xmlns:c16="http://schemas.microsoft.com/office/drawing/2014/chart" uri="{C3380CC4-5D6E-409C-BE32-E72D297353CC}">
              <c16:uniqueId val="{0000001C-05B2-488B-9E99-005B370A1832}"/>
            </c:ext>
          </c:extLst>
        </c:ser>
        <c:dLbls>
          <c:showLegendKey val="0"/>
          <c:showVal val="0"/>
          <c:showCatName val="0"/>
          <c:showSerName val="0"/>
          <c:showPercent val="0"/>
          <c:showBubbleSize val="0"/>
          <c:showLeaderLines val="1"/>
        </c:dLbls>
        <c:firstSliceAng val="80"/>
      </c:pieChart>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261F-4733-A377-EA65FC00CC6A}"/>
              </c:ext>
            </c:extLst>
          </c:dPt>
          <c:dPt>
            <c:idx val="5"/>
            <c:invertIfNegative val="0"/>
            <c:bubble3D val="0"/>
            <c:extLst>
              <c:ext xmlns:c16="http://schemas.microsoft.com/office/drawing/2014/chart" uri="{C3380CC4-5D6E-409C-BE32-E72D297353CC}">
                <c16:uniqueId val="{00000002-261F-4733-A377-EA65FC00CC6A}"/>
              </c:ext>
            </c:extLst>
          </c:dPt>
          <c:dPt>
            <c:idx val="6"/>
            <c:invertIfNegative val="0"/>
            <c:bubble3D val="0"/>
            <c:spPr>
              <a:solidFill>
                <a:srgbClr val="FBBB27"/>
              </a:solidFill>
              <a:ln>
                <a:noFill/>
              </a:ln>
              <a:effectLst/>
            </c:spPr>
            <c:extLst>
              <c:ext xmlns:c16="http://schemas.microsoft.com/office/drawing/2014/chart" uri="{C3380CC4-5D6E-409C-BE32-E72D297353CC}">
                <c16:uniqueId val="{00000004-261F-4733-A377-EA65FC00CC6A}"/>
              </c:ext>
            </c:extLst>
          </c:dPt>
          <c:dPt>
            <c:idx val="17"/>
            <c:invertIfNegative val="0"/>
            <c:bubble3D val="0"/>
            <c:extLst>
              <c:ext xmlns:c16="http://schemas.microsoft.com/office/drawing/2014/chart" uri="{C3380CC4-5D6E-409C-BE32-E72D297353CC}">
                <c16:uniqueId val="{00000005-261F-4733-A377-EA65FC00CC6A}"/>
              </c:ext>
            </c:extLst>
          </c:dPt>
          <c:dPt>
            <c:idx val="18"/>
            <c:invertIfNegative val="0"/>
            <c:bubble3D val="0"/>
            <c:extLst>
              <c:ext xmlns:c16="http://schemas.microsoft.com/office/drawing/2014/chart" uri="{C3380CC4-5D6E-409C-BE32-E72D297353CC}">
                <c16:uniqueId val="{00000006-261F-4733-A377-EA65FC00CC6A}"/>
              </c:ext>
            </c:extLst>
          </c:dPt>
          <c:dLbls>
            <c:dLbl>
              <c:idx val="5"/>
              <c:layout>
                <c:manualLayout>
                  <c:x val="8.2970081838026378E-17"/>
                  <c:y val="2.39658816425120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1F-4733-A377-EA65FC00CC6A}"/>
                </c:ext>
              </c:extLst>
            </c:dLbl>
            <c:numFmt formatCode="#,##0" sourceLinked="0"/>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'F19'!$A$6:$A$12</c:f>
              <c:numCache>
                <c:formatCode>General</c:formatCode>
                <c:ptCount val="7"/>
                <c:pt idx="0">
                  <c:v>2013</c:v>
                </c:pt>
                <c:pt idx="1">
                  <c:v>2014</c:v>
                </c:pt>
                <c:pt idx="2">
                  <c:v>2015</c:v>
                </c:pt>
                <c:pt idx="3">
                  <c:v>2016</c:v>
                </c:pt>
                <c:pt idx="4">
                  <c:v>2017</c:v>
                </c:pt>
                <c:pt idx="5">
                  <c:v>2018</c:v>
                </c:pt>
                <c:pt idx="6" formatCode="mmm\-yy">
                  <c:v>43497</c:v>
                </c:pt>
              </c:numCache>
            </c:numRef>
          </c:cat>
          <c:val>
            <c:numRef>
              <c:f>'F19'!$B$6:$B$12</c:f>
              <c:numCache>
                <c:formatCode>#,##0</c:formatCode>
                <c:ptCount val="7"/>
                <c:pt idx="0">
                  <c:v>78051</c:v>
                </c:pt>
                <c:pt idx="1">
                  <c:v>79961</c:v>
                </c:pt>
                <c:pt idx="2">
                  <c:v>82957</c:v>
                </c:pt>
                <c:pt idx="3">
                  <c:v>86097</c:v>
                </c:pt>
                <c:pt idx="4">
                  <c:v>90125</c:v>
                </c:pt>
                <c:pt idx="5">
                  <c:v>93370</c:v>
                </c:pt>
                <c:pt idx="6">
                  <c:v>93942</c:v>
                </c:pt>
              </c:numCache>
            </c:numRef>
          </c:val>
          <c:extLst>
            <c:ext xmlns:c16="http://schemas.microsoft.com/office/drawing/2014/chart" uri="{C3380CC4-5D6E-409C-BE32-E72D297353CC}">
              <c16:uniqueId val="{00000007-261F-4733-A377-EA65FC00CC6A}"/>
            </c:ext>
          </c:extLst>
        </c:ser>
        <c:dLbls>
          <c:showLegendKey val="0"/>
          <c:showVal val="0"/>
          <c:showCatName val="0"/>
          <c:showSerName val="0"/>
          <c:showPercent val="0"/>
          <c:showBubbleSize val="0"/>
        </c:dLbls>
        <c:gapWidth val="80"/>
        <c:overlap val="-27"/>
        <c:axId val="86828928"/>
        <c:axId val="86830464"/>
      </c:barChart>
      <c:catAx>
        <c:axId val="868289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86830464"/>
        <c:crosses val="autoZero"/>
        <c:auto val="1"/>
        <c:lblAlgn val="ctr"/>
        <c:lblOffset val="100"/>
        <c:noMultiLvlLbl val="0"/>
      </c:catAx>
      <c:valAx>
        <c:axId val="86830464"/>
        <c:scaling>
          <c:orientation val="minMax"/>
        </c:scaling>
        <c:delete val="1"/>
        <c:axPos val="l"/>
        <c:numFmt formatCode="#,##0" sourceLinked="1"/>
        <c:majorTickMark val="out"/>
        <c:minorTickMark val="none"/>
        <c:tickLblPos val="nextTo"/>
        <c:crossAx val="868289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11"/>
            <c:invertIfNegative val="0"/>
            <c:bubble3D val="0"/>
            <c:spPr>
              <a:solidFill>
                <a:srgbClr val="FFC000"/>
              </a:solidFill>
              <a:ln>
                <a:noFill/>
              </a:ln>
              <a:effectLst/>
            </c:spPr>
            <c:extLst>
              <c:ext xmlns:c16="http://schemas.microsoft.com/office/drawing/2014/chart" uri="{C3380CC4-5D6E-409C-BE32-E72D297353CC}">
                <c16:uniqueId val="{00000001-40B4-4A71-A09E-E0C3E49FD7CC}"/>
              </c:ext>
            </c:extLst>
          </c:dPt>
          <c:dLbls>
            <c:dLbl>
              <c:idx val="1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B4-4A71-A09E-E0C3E49FD7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'F2'!$A$6:$A$17</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'F2'!$B$6:$B$17</c:f>
              <c:numCache>
                <c:formatCode>_-* #,##0_-;\-* #,##0_-;_-* "-"??_-;_-@_-</c:formatCode>
                <c:ptCount val="12"/>
                <c:pt idx="0">
                  <c:v>14445.974</c:v>
                </c:pt>
                <c:pt idx="1">
                  <c:v>15360.597</c:v>
                </c:pt>
                <c:pt idx="2">
                  <c:v>15059.587</c:v>
                </c:pt>
                <c:pt idx="3">
                  <c:v>18800.994999999999</c:v>
                </c:pt>
                <c:pt idx="4">
                  <c:v>15333.201999999999</c:v>
                </c:pt>
                <c:pt idx="5">
                  <c:v>19379.718000000001</c:v>
                </c:pt>
                <c:pt idx="6">
                  <c:v>20104.514999999999</c:v>
                </c:pt>
                <c:pt idx="7">
                  <c:v>18737.712</c:v>
                </c:pt>
                <c:pt idx="8">
                  <c:v>19737.684000000001</c:v>
                </c:pt>
                <c:pt idx="9">
                  <c:v>17877.862000000001</c:v>
                </c:pt>
                <c:pt idx="10">
                  <c:v>18687.649000000001</c:v>
                </c:pt>
                <c:pt idx="11">
                  <c:v>20405.738000000001</c:v>
                </c:pt>
              </c:numCache>
            </c:numRef>
          </c:val>
          <c:extLst>
            <c:ext xmlns:c16="http://schemas.microsoft.com/office/drawing/2014/chart" uri="{C3380CC4-5D6E-409C-BE32-E72D297353CC}">
              <c16:uniqueId val="{00000002-40B4-4A71-A09E-E0C3E49FD7CC}"/>
            </c:ext>
          </c:extLst>
        </c:ser>
        <c:dLbls>
          <c:showLegendKey val="0"/>
          <c:showVal val="0"/>
          <c:showCatName val="0"/>
          <c:showSerName val="0"/>
          <c:showPercent val="0"/>
          <c:showBubbleSize val="0"/>
        </c:dLbls>
        <c:gapWidth val="100"/>
        <c:overlap val="-27"/>
        <c:axId val="357417879"/>
        <c:axId val="357423127"/>
      </c:barChart>
      <c:catAx>
        <c:axId val="357417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57423127"/>
        <c:crosses val="autoZero"/>
        <c:auto val="1"/>
        <c:lblAlgn val="ctr"/>
        <c:lblOffset val="100"/>
        <c:noMultiLvlLbl val="0"/>
      </c:catAx>
      <c:valAx>
        <c:axId val="357423127"/>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5741787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887353347135951"/>
          <c:y val="0.1656943360222049"/>
          <c:w val="0.5247351621808144"/>
          <c:h val="0.65950320929829132"/>
        </c:manualLayout>
      </c:layout>
      <c:pieChart>
        <c:varyColors val="1"/>
        <c:ser>
          <c:idx val="0"/>
          <c:order val="0"/>
          <c:dPt>
            <c:idx val="0"/>
            <c:bubble3D val="0"/>
            <c:spPr>
              <a:solidFill>
                <a:srgbClr val="C9C943"/>
              </a:solidFill>
            </c:spPr>
            <c:extLst>
              <c:ext xmlns:c16="http://schemas.microsoft.com/office/drawing/2014/chart" uri="{C3380CC4-5D6E-409C-BE32-E72D297353CC}">
                <c16:uniqueId val="{00000001-F062-488E-BBF3-BB6176A797F7}"/>
              </c:ext>
            </c:extLst>
          </c:dPt>
          <c:dPt>
            <c:idx val="1"/>
            <c:bubble3D val="0"/>
            <c:spPr>
              <a:solidFill>
                <a:srgbClr val="FBBB27"/>
              </a:solidFill>
            </c:spPr>
            <c:extLst>
              <c:ext xmlns:c16="http://schemas.microsoft.com/office/drawing/2014/chart" uri="{C3380CC4-5D6E-409C-BE32-E72D297353CC}">
                <c16:uniqueId val="{00000003-F062-488E-BBF3-BB6176A797F7}"/>
              </c:ext>
            </c:extLst>
          </c:dPt>
          <c:dPt>
            <c:idx val="3"/>
            <c:bubble3D val="0"/>
            <c:spPr>
              <a:solidFill>
                <a:srgbClr val="FAD496"/>
              </a:solidFill>
            </c:spPr>
            <c:extLst>
              <c:ext xmlns:c16="http://schemas.microsoft.com/office/drawing/2014/chart" uri="{C3380CC4-5D6E-409C-BE32-E72D297353CC}">
                <c16:uniqueId val="{00000005-F062-488E-BBF3-BB6176A797F7}"/>
              </c:ext>
            </c:extLst>
          </c:dPt>
          <c:dPt>
            <c:idx val="4"/>
            <c:bubble3D val="0"/>
            <c:spPr>
              <a:solidFill>
                <a:srgbClr val="BDCFD6"/>
              </a:solidFill>
            </c:spPr>
            <c:extLst>
              <c:ext xmlns:c16="http://schemas.microsoft.com/office/drawing/2014/chart" uri="{C3380CC4-5D6E-409C-BE32-E72D297353CC}">
                <c16:uniqueId val="{00000007-F062-488E-BBF3-BB6176A797F7}"/>
              </c:ext>
            </c:extLst>
          </c:dPt>
          <c:dPt>
            <c:idx val="5"/>
            <c:bubble3D val="0"/>
            <c:spPr>
              <a:solidFill>
                <a:schemeClr val="tx1"/>
              </a:solidFill>
            </c:spPr>
            <c:extLst>
              <c:ext xmlns:c16="http://schemas.microsoft.com/office/drawing/2014/chart" uri="{C3380CC4-5D6E-409C-BE32-E72D297353CC}">
                <c16:uniqueId val="{00000009-F062-488E-BBF3-BB6176A797F7}"/>
              </c:ext>
            </c:extLst>
          </c:dPt>
          <c:dPt>
            <c:idx val="6"/>
            <c:bubble3D val="0"/>
            <c:explosion val="2"/>
            <c:spPr>
              <a:solidFill>
                <a:srgbClr val="7C878E"/>
              </a:solidFill>
            </c:spPr>
            <c:extLst>
              <c:ext xmlns:c16="http://schemas.microsoft.com/office/drawing/2014/chart" uri="{C3380CC4-5D6E-409C-BE32-E72D297353CC}">
                <c16:uniqueId val="{0000000B-F062-488E-BBF3-BB6176A797F7}"/>
              </c:ext>
            </c:extLst>
          </c:dPt>
          <c:dPt>
            <c:idx val="7"/>
            <c:bubble3D val="0"/>
            <c:spPr>
              <a:solidFill>
                <a:srgbClr val="9E6900"/>
              </a:solidFill>
            </c:spPr>
            <c:extLst>
              <c:ext xmlns:c16="http://schemas.microsoft.com/office/drawing/2014/chart" uri="{C3380CC4-5D6E-409C-BE32-E72D297353CC}">
                <c16:uniqueId val="{0000000D-F062-488E-BBF3-BB6176A797F7}"/>
              </c:ext>
            </c:extLst>
          </c:dPt>
          <c:dLbls>
            <c:dLbl>
              <c:idx val="0"/>
              <c:layout>
                <c:manualLayout>
                  <c:x val="4.4789251207729468E-2"/>
                  <c:y val="-1.8421589036343135E-2"/>
                </c:manualLayout>
              </c:layout>
              <c:tx>
                <c:rich>
                  <a:bodyPr/>
                  <a:lstStyle/>
                  <a:p>
                    <a:r>
                      <a:rPr lang="en-US"/>
                      <a:t>Agricultura, ganadería, silvicultura, pesca y caza</a:t>
                    </a:r>
                  </a:p>
                  <a:p>
                    <a:r>
                      <a:rPr lang="en-US"/>
                      <a:t> 3.2%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62-488E-BBF3-BB6176A797F7}"/>
                </c:ext>
              </c:extLst>
            </c:dLbl>
            <c:dLbl>
              <c:idx val="1"/>
              <c:layout>
                <c:manualLayout>
                  <c:x val="1.8824620427881297E-2"/>
                  <c:y val="-1.1787665886026541E-2"/>
                </c:manualLayout>
              </c:layout>
              <c:tx>
                <c:rich>
                  <a:bodyPr/>
                  <a:lstStyle/>
                  <a:p>
                    <a:r>
                      <a:rPr lang="en-US"/>
                      <a:t>Comercio</a:t>
                    </a:r>
                  </a:p>
                  <a:p>
                    <a:r>
                      <a:rPr lang="en-US"/>
                      <a:t> 30.4%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62-488E-BBF3-BB6176A797F7}"/>
                </c:ext>
              </c:extLst>
            </c:dLbl>
            <c:dLbl>
              <c:idx val="2"/>
              <c:layout>
                <c:manualLayout>
                  <c:x val="1.2073326432022084E-2"/>
                  <c:y val="8.1339014658686787E-2"/>
                </c:manualLayout>
              </c:layout>
              <c:tx>
                <c:rich>
                  <a:bodyPr/>
                  <a:lstStyle/>
                  <a:p>
                    <a:r>
                      <a:rPr lang="en-US"/>
                      <a:t>Industria eléctrica, captación y suministro de agua potable</a:t>
                    </a:r>
                  </a:p>
                  <a:p>
                    <a:r>
                      <a:rPr lang="en-US"/>
                      <a:t> 0.1%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62-488E-BBF3-BB6176A797F7}"/>
                </c:ext>
              </c:extLst>
            </c:dLbl>
            <c:dLbl>
              <c:idx val="3"/>
              <c:layout>
                <c:manualLayout>
                  <c:x val="-0.1175188060731539"/>
                  <c:y val="7.7529924538121256E-2"/>
                </c:manualLayout>
              </c:layout>
              <c:tx>
                <c:rich>
                  <a:bodyPr/>
                  <a:lstStyle/>
                  <a:p>
                    <a:r>
                      <a:rPr lang="en-US"/>
                      <a:t>Industria de la construcción</a:t>
                    </a:r>
                  </a:p>
                  <a:p>
                    <a:r>
                      <a:rPr lang="en-US"/>
                      <a:t> 11.8%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62-488E-BBF3-BB6176A797F7}"/>
                </c:ext>
              </c:extLst>
            </c:dLbl>
            <c:dLbl>
              <c:idx val="4"/>
              <c:layout>
                <c:manualLayout>
                  <c:x val="-2.6451949620427882E-2"/>
                  <c:y val="7.4065400294908495E-3"/>
                </c:manualLayout>
              </c:layout>
              <c:tx>
                <c:rich>
                  <a:bodyPr/>
                  <a:lstStyle/>
                  <a:p>
                    <a:r>
                      <a:rPr lang="en-US"/>
                      <a:t>Industria de la transformación</a:t>
                    </a:r>
                  </a:p>
                  <a:p>
                    <a:r>
                      <a:rPr lang="en-US"/>
                      <a:t> 16.0%</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62-488E-BBF3-BB6176A797F7}"/>
                </c:ext>
              </c:extLst>
            </c:dLbl>
            <c:dLbl>
              <c:idx val="5"/>
              <c:layout>
                <c:manualLayout>
                  <c:x val="-3.6716183574879206E-2"/>
                  <c:y val="2.6796556509671263E-2"/>
                </c:manualLayout>
              </c:layout>
              <c:tx>
                <c:rich>
                  <a:bodyPr/>
                  <a:lstStyle/>
                  <a:p>
                    <a:r>
                      <a:rPr lang="en-US"/>
                      <a:t>Industrias extractivas</a:t>
                    </a:r>
                  </a:p>
                  <a:p>
                    <a:r>
                      <a:rPr lang="en-US"/>
                      <a:t>0.1%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62-488E-BBF3-BB6176A797F7}"/>
                </c:ext>
              </c:extLst>
            </c:dLbl>
            <c:dLbl>
              <c:idx val="6"/>
              <c:layout>
                <c:manualLayout>
                  <c:x val="-2.6501725327812285E-2"/>
                  <c:y val="-4.4459840402463355E-2"/>
                </c:manualLayout>
              </c:layout>
              <c:tx>
                <c:rich>
                  <a:bodyPr/>
                  <a:lstStyle/>
                  <a:p>
                    <a:r>
                      <a:rPr lang="en-US"/>
                      <a:t>Servicios</a:t>
                    </a:r>
                  </a:p>
                  <a:p>
                    <a:r>
                      <a:rPr lang="en-US"/>
                      <a:t> 31.6%</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62-488E-BBF3-BB6176A797F7}"/>
                </c:ext>
              </c:extLst>
            </c:dLbl>
            <c:dLbl>
              <c:idx val="7"/>
              <c:layout>
                <c:manualLayout>
                  <c:x val="-5.5825138026224984E-2"/>
                  <c:y val="-5.8339838667707519E-2"/>
                </c:manualLayout>
              </c:layout>
              <c:tx>
                <c:rich>
                  <a:bodyPr/>
                  <a:lstStyle/>
                  <a:p>
                    <a:r>
                      <a:rPr lang="en-US"/>
                      <a:t>Transportes y comunicaciones</a:t>
                    </a:r>
                  </a:p>
                  <a:p>
                    <a:r>
                      <a:rPr lang="en-US"/>
                      <a:t> 6.6%</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62-488E-BBF3-BB6176A797F7}"/>
                </c:ext>
              </c:extLst>
            </c:dLbl>
            <c:spPr>
              <a:noFill/>
              <a:ln>
                <a:noFill/>
              </a:ln>
              <a:effectLst/>
            </c:spPr>
            <c:showLegendKey val="0"/>
            <c:showVal val="1"/>
            <c:showCatName val="1"/>
            <c:showSerName val="0"/>
            <c:showPercent val="0"/>
            <c:showBubbleSize val="0"/>
            <c:showLeaderLines val="1"/>
            <c:leaderLines>
              <c:spPr>
                <a:ln>
                  <a:solidFill>
                    <a:srgbClr val="663300"/>
                  </a:solidFill>
                </a:ln>
              </c:spPr>
            </c:leaderLines>
            <c:extLst>
              <c:ext xmlns:c15="http://schemas.microsoft.com/office/drawing/2012/chart" uri="{CE6537A1-D6FC-4f65-9D91-7224C49458BB}"/>
            </c:extLst>
          </c:dLbls>
          <c:cat>
            <c:strRef>
              <c:f>'F20'!$A$6:$A$13</c:f>
              <c:strCache>
                <c:ptCount val="8"/>
                <c:pt idx="0">
                  <c:v>Agricultura, ganadería, silvicultura, pesca y caza</c:v>
                </c:pt>
                <c:pt idx="1">
                  <c:v>Comercio</c:v>
                </c:pt>
                <c:pt idx="2">
                  <c:v>Industria eléctrica, captación y suministro de agua potable</c:v>
                </c:pt>
                <c:pt idx="3">
                  <c:v>Industria de la construcción</c:v>
                </c:pt>
                <c:pt idx="4">
                  <c:v>Industria de la transformación</c:v>
                </c:pt>
                <c:pt idx="5">
                  <c:v>Industrias extractivas</c:v>
                </c:pt>
                <c:pt idx="6">
                  <c:v>Servicios</c:v>
                </c:pt>
                <c:pt idx="7">
                  <c:v>Transportes y comunicaciones</c:v>
                </c:pt>
              </c:strCache>
            </c:strRef>
          </c:cat>
          <c:val>
            <c:numRef>
              <c:f>'F20'!$B$6:$B$13</c:f>
              <c:numCache>
                <c:formatCode>0.0%</c:formatCode>
                <c:ptCount val="8"/>
                <c:pt idx="0">
                  <c:v>3.2466841242468757E-2</c:v>
                </c:pt>
                <c:pt idx="1">
                  <c:v>0.30393221349343214</c:v>
                </c:pt>
                <c:pt idx="2">
                  <c:v>1.362542845585574E-3</c:v>
                </c:pt>
                <c:pt idx="3">
                  <c:v>0.11781737667922761</c:v>
                </c:pt>
                <c:pt idx="4">
                  <c:v>0.16027974707798429</c:v>
                </c:pt>
                <c:pt idx="5">
                  <c:v>1.3412531136232995E-3</c:v>
                </c:pt>
                <c:pt idx="6">
                  <c:v>0.31642928615528731</c:v>
                </c:pt>
                <c:pt idx="7">
                  <c:v>6.6370739392391048E-2</c:v>
                </c:pt>
              </c:numCache>
            </c:numRef>
          </c:val>
          <c:extLst>
            <c:ext xmlns:c16="http://schemas.microsoft.com/office/drawing/2014/chart" uri="{C3380CC4-5D6E-409C-BE32-E72D297353CC}">
              <c16:uniqueId val="{0000000F-F062-488E-BBF3-BB6176A797F7}"/>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solidFill>
        <a:srgbClr val="D9D9D9"/>
      </a:solid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spPr>
            <a:ln>
              <a:solidFill>
                <a:srgbClr val="A6A6A6">
                  <a:alpha val="89000"/>
                </a:srgbClr>
              </a:solidFill>
            </a:ln>
            <a:effectLst/>
          </c:spPr>
          <c:marker>
            <c:symbol val="diamond"/>
            <c:size val="8"/>
            <c:spPr>
              <a:solidFill>
                <a:srgbClr val="FBBB27"/>
              </a:solidFill>
            </c:spPr>
          </c:marker>
          <c:dPt>
            <c:idx val="0"/>
            <c:bubble3D val="0"/>
            <c:extLst>
              <c:ext xmlns:c16="http://schemas.microsoft.com/office/drawing/2014/chart" uri="{C3380CC4-5D6E-409C-BE32-E72D297353CC}">
                <c16:uniqueId val="{00000000-A666-43E1-B341-F4E4AA2BB480}"/>
              </c:ext>
            </c:extLst>
          </c:dPt>
          <c:dPt>
            <c:idx val="5"/>
            <c:bubble3D val="0"/>
            <c:extLst>
              <c:ext xmlns:c16="http://schemas.microsoft.com/office/drawing/2014/chart" uri="{C3380CC4-5D6E-409C-BE32-E72D297353CC}">
                <c16:uniqueId val="{00000001-A666-43E1-B341-F4E4AA2BB480}"/>
              </c:ext>
            </c:extLst>
          </c:dPt>
          <c:dPt>
            <c:idx val="17"/>
            <c:bubble3D val="0"/>
            <c:extLst>
              <c:ext xmlns:c16="http://schemas.microsoft.com/office/drawing/2014/chart" uri="{C3380CC4-5D6E-409C-BE32-E72D297353CC}">
                <c16:uniqueId val="{00000002-A666-43E1-B341-F4E4AA2BB480}"/>
              </c:ext>
            </c:extLst>
          </c:dPt>
          <c:dPt>
            <c:idx val="18"/>
            <c:bubble3D val="0"/>
            <c:extLst>
              <c:ext xmlns:c16="http://schemas.microsoft.com/office/drawing/2014/chart" uri="{C3380CC4-5D6E-409C-BE32-E72D297353CC}">
                <c16:uniqueId val="{00000003-A666-43E1-B341-F4E4AA2BB480}"/>
              </c:ext>
            </c:extLst>
          </c:dPt>
          <c:dLbls>
            <c:numFmt formatCode="#,##0.0" sourceLinked="0"/>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'F21'!$A$6:$A$12</c:f>
              <c:numCache>
                <c:formatCode>General</c:formatCode>
                <c:ptCount val="7"/>
                <c:pt idx="0">
                  <c:v>2013</c:v>
                </c:pt>
                <c:pt idx="1">
                  <c:v>2014</c:v>
                </c:pt>
                <c:pt idx="2">
                  <c:v>2015</c:v>
                </c:pt>
                <c:pt idx="3">
                  <c:v>2016</c:v>
                </c:pt>
                <c:pt idx="4">
                  <c:v>2017</c:v>
                </c:pt>
                <c:pt idx="5">
                  <c:v>2018</c:v>
                </c:pt>
                <c:pt idx="6" formatCode="mmm\-yy">
                  <c:v>43497</c:v>
                </c:pt>
              </c:numCache>
            </c:numRef>
          </c:cat>
          <c:val>
            <c:numRef>
              <c:f>'F21'!$B$6:$B$12</c:f>
              <c:numCache>
                <c:formatCode>0.0</c:formatCode>
                <c:ptCount val="7"/>
                <c:pt idx="0">
                  <c:v>280.6928576581559</c:v>
                </c:pt>
                <c:pt idx="1">
                  <c:v>291.6513941218588</c:v>
                </c:pt>
                <c:pt idx="2">
                  <c:v>302.84059104271347</c:v>
                </c:pt>
                <c:pt idx="3">
                  <c:v>313.56126239024422</c:v>
                </c:pt>
                <c:pt idx="4">
                  <c:v>328.99172802908777</c:v>
                </c:pt>
                <c:pt idx="5">
                  <c:v>346.39336314229104</c:v>
                </c:pt>
                <c:pt idx="6">
                  <c:v>363.24079871770402</c:v>
                </c:pt>
              </c:numCache>
            </c:numRef>
          </c:val>
          <c:smooth val="0"/>
          <c:extLst>
            <c:ext xmlns:c16="http://schemas.microsoft.com/office/drawing/2014/chart" uri="{C3380CC4-5D6E-409C-BE32-E72D297353CC}">
              <c16:uniqueId val="{00000004-A666-43E1-B341-F4E4AA2BB480}"/>
            </c:ext>
          </c:extLst>
        </c:ser>
        <c:dLbls>
          <c:showLegendKey val="0"/>
          <c:showVal val="0"/>
          <c:showCatName val="0"/>
          <c:showSerName val="0"/>
          <c:showPercent val="0"/>
          <c:showBubbleSize val="0"/>
        </c:dLbls>
        <c:marker val="1"/>
        <c:smooth val="0"/>
        <c:axId val="87506304"/>
        <c:axId val="87508096"/>
      </c:lineChart>
      <c:catAx>
        <c:axId val="87506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87508096"/>
        <c:crosses val="autoZero"/>
        <c:auto val="1"/>
        <c:lblAlgn val="ctr"/>
        <c:lblOffset val="100"/>
        <c:noMultiLvlLbl val="0"/>
      </c:catAx>
      <c:valAx>
        <c:axId val="87508096"/>
        <c:scaling>
          <c:orientation val="minMax"/>
          <c:min val="280"/>
        </c:scaling>
        <c:delete val="1"/>
        <c:axPos val="l"/>
        <c:numFmt formatCode="0.0" sourceLinked="1"/>
        <c:majorTickMark val="out"/>
        <c:minorTickMark val="none"/>
        <c:tickLblPos val="nextTo"/>
        <c:crossAx val="875063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bg1">
                <a:lumMod val="65000"/>
              </a:schemeClr>
            </a:solidFill>
          </c:spPr>
          <c:invertIfNegative val="0"/>
          <c:dPt>
            <c:idx val="13"/>
            <c:invertIfNegative val="0"/>
            <c:bubble3D val="0"/>
            <c:spPr>
              <a:solidFill>
                <a:srgbClr val="FFC000"/>
              </a:solidFill>
            </c:spPr>
            <c:extLst>
              <c:ext xmlns:c16="http://schemas.microsoft.com/office/drawing/2014/chart" uri="{C3380CC4-5D6E-409C-BE32-E72D297353CC}">
                <c16:uniqueId val="{00000001-D457-49DD-A897-15AC04DB845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'F22'!$A$17:$A$173</c:f>
              <c:strCache>
                <c:ptCount val="14"/>
                <c:pt idx="0">
                  <c:v>2006/02</c:v>
                </c:pt>
                <c:pt idx="1">
                  <c:v>2007/02</c:v>
                </c:pt>
                <c:pt idx="2">
                  <c:v>2008/02</c:v>
                </c:pt>
                <c:pt idx="3">
                  <c:v>2009/02</c:v>
                </c:pt>
                <c:pt idx="4">
                  <c:v>2010/02</c:v>
                </c:pt>
                <c:pt idx="5">
                  <c:v>2011/02</c:v>
                </c:pt>
                <c:pt idx="6">
                  <c:v>2012/02</c:v>
                </c:pt>
                <c:pt idx="7">
                  <c:v>2013/02</c:v>
                </c:pt>
                <c:pt idx="8">
                  <c:v>2014/02</c:v>
                </c:pt>
                <c:pt idx="9">
                  <c:v>2015/02</c:v>
                </c:pt>
                <c:pt idx="10">
                  <c:v>2016/02</c:v>
                </c:pt>
                <c:pt idx="11">
                  <c:v>2017/02</c:v>
                </c:pt>
                <c:pt idx="12">
                  <c:v>2018/02</c:v>
                </c:pt>
                <c:pt idx="13">
                  <c:v>2019/02</c:v>
                </c:pt>
              </c:strCache>
            </c:strRef>
          </c:cat>
          <c:val>
            <c:numRef>
              <c:f>'F22'!$B$17:$B$173</c:f>
              <c:numCache>
                <c:formatCode>0.00</c:formatCode>
                <c:ptCount val="14"/>
                <c:pt idx="0">
                  <c:v>3.6922039792920001</c:v>
                </c:pt>
                <c:pt idx="1">
                  <c:v>3.8198500400470001</c:v>
                </c:pt>
                <c:pt idx="2">
                  <c:v>3.2893691380429999</c:v>
                </c:pt>
                <c:pt idx="3">
                  <c:v>4.7508675696119997</c:v>
                </c:pt>
                <c:pt idx="4">
                  <c:v>5.2935090545619996</c:v>
                </c:pt>
                <c:pt idx="5">
                  <c:v>4.8989272884849999</c:v>
                </c:pt>
                <c:pt idx="6">
                  <c:v>4.7524487335029999</c:v>
                </c:pt>
                <c:pt idx="7">
                  <c:v>4.4043424243129996</c:v>
                </c:pt>
                <c:pt idx="8">
                  <c:v>5.4447511022880004</c:v>
                </c:pt>
                <c:pt idx="9">
                  <c:v>4.3603397418109999</c:v>
                </c:pt>
                <c:pt idx="10">
                  <c:v>4.2843121615759996</c:v>
                </c:pt>
                <c:pt idx="11">
                  <c:v>3.295772664662</c:v>
                </c:pt>
                <c:pt idx="12">
                  <c:v>2.2520568566670001</c:v>
                </c:pt>
                <c:pt idx="13">
                  <c:v>2.3590798866670002</c:v>
                </c:pt>
              </c:numCache>
            </c:numRef>
          </c:val>
          <c:extLst>
            <c:ext xmlns:c16="http://schemas.microsoft.com/office/drawing/2014/chart" uri="{C3380CC4-5D6E-409C-BE32-E72D297353CC}">
              <c16:uniqueId val="{00000002-D457-49DD-A897-15AC04DB8452}"/>
            </c:ext>
          </c:extLst>
        </c:ser>
        <c:dLbls>
          <c:showLegendKey val="0"/>
          <c:showVal val="0"/>
          <c:showCatName val="0"/>
          <c:showSerName val="0"/>
          <c:showPercent val="0"/>
          <c:showBubbleSize val="0"/>
        </c:dLbls>
        <c:gapWidth val="150"/>
        <c:overlap val="-25"/>
        <c:axId val="480707376"/>
        <c:axId val="1"/>
      </c:barChart>
      <c:catAx>
        <c:axId val="480707376"/>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480707376"/>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bg1">
                <a:lumMod val="65000"/>
              </a:schemeClr>
            </a:solidFill>
          </c:spPr>
          <c:invertIfNegative val="0"/>
          <c:dPt>
            <c:idx val="5"/>
            <c:invertIfNegative val="0"/>
            <c:bubble3D val="0"/>
            <c:spPr>
              <a:solidFill>
                <a:srgbClr val="FFC000"/>
              </a:solidFill>
            </c:spPr>
            <c:extLst>
              <c:ext xmlns:c16="http://schemas.microsoft.com/office/drawing/2014/chart" uri="{C3380CC4-5D6E-409C-BE32-E72D297353CC}">
                <c16:uniqueId val="{00000001-9438-4CBE-AEEE-A7CFD321E13B}"/>
              </c:ext>
            </c:extLst>
          </c:dPt>
          <c:dPt>
            <c:idx val="17"/>
            <c:invertIfNegative val="0"/>
            <c:bubble3D val="0"/>
            <c:spPr>
              <a:solidFill>
                <a:srgbClr val="FFC000"/>
              </a:solidFill>
            </c:spPr>
            <c:extLst>
              <c:ext xmlns:c16="http://schemas.microsoft.com/office/drawing/2014/chart" uri="{C3380CC4-5D6E-409C-BE32-E72D297353CC}">
                <c16:uniqueId val="{00000003-9438-4CBE-AEEE-A7CFD321E13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'F23'!$A$6:$A$38</c:f>
              <c:strCache>
                <c:ptCount val="33"/>
                <c:pt idx="0">
                  <c:v>Guerrero </c:v>
                </c:pt>
                <c:pt idx="1">
                  <c:v>Yucatán</c:v>
                </c:pt>
                <c:pt idx="2">
                  <c:v>Oaxaca</c:v>
                </c:pt>
                <c:pt idx="3">
                  <c:v>Morelos </c:v>
                </c:pt>
                <c:pt idx="4">
                  <c:v>Hidalgo </c:v>
                </c:pt>
                <c:pt idx="5">
                  <c:v>Jalisco</c:v>
                </c:pt>
                <c:pt idx="6">
                  <c:v>San Luis Potosí </c:v>
                </c:pt>
                <c:pt idx="7">
                  <c:v>Veracruz </c:v>
                </c:pt>
                <c:pt idx="8">
                  <c:v>Michoacán de Ocampo</c:v>
                </c:pt>
                <c:pt idx="9">
                  <c:v>Baja California</c:v>
                </c:pt>
                <c:pt idx="10">
                  <c:v>Chihuahua </c:v>
                </c:pt>
                <c:pt idx="11">
                  <c:v>Puebla </c:v>
                </c:pt>
                <c:pt idx="12">
                  <c:v>Zacatecas </c:v>
                </c:pt>
                <c:pt idx="13">
                  <c:v>Baja California Sur </c:v>
                </c:pt>
                <c:pt idx="14">
                  <c:v>Querétaro</c:v>
                </c:pt>
                <c:pt idx="15">
                  <c:v>Quintana Roo </c:v>
                </c:pt>
                <c:pt idx="16">
                  <c:v>Nuevo León</c:v>
                </c:pt>
                <c:pt idx="17">
                  <c:v>Nacional</c:v>
                </c:pt>
                <c:pt idx="18">
                  <c:v>Nayarit</c:v>
                </c:pt>
                <c:pt idx="19">
                  <c:v>Aguascalientes </c:v>
                </c:pt>
                <c:pt idx="20">
                  <c:v>Campeche</c:v>
                </c:pt>
                <c:pt idx="21">
                  <c:v>Sinaloa </c:v>
                </c:pt>
                <c:pt idx="22">
                  <c:v>Chiapas </c:v>
                </c:pt>
                <c:pt idx="23">
                  <c:v>Tamaulipas </c:v>
                </c:pt>
                <c:pt idx="24">
                  <c:v>Coahuila </c:v>
                </c:pt>
                <c:pt idx="25">
                  <c:v>Tlaxcala</c:v>
                </c:pt>
                <c:pt idx="26">
                  <c:v>Guanajuato </c:v>
                </c:pt>
                <c:pt idx="27">
                  <c:v>Colima </c:v>
                </c:pt>
                <c:pt idx="28">
                  <c:v>Estado de México </c:v>
                </c:pt>
                <c:pt idx="29">
                  <c:v>Sonora </c:v>
                </c:pt>
                <c:pt idx="30">
                  <c:v>Durango </c:v>
                </c:pt>
                <c:pt idx="31">
                  <c:v>Ciudad de México</c:v>
                </c:pt>
                <c:pt idx="32">
                  <c:v>Tabasco </c:v>
                </c:pt>
              </c:strCache>
            </c:strRef>
          </c:cat>
          <c:val>
            <c:numRef>
              <c:f>'F23'!$B$6:$B$38</c:f>
              <c:numCache>
                <c:formatCode>0.00</c:formatCode>
                <c:ptCount val="33"/>
                <c:pt idx="0">
                  <c:v>1.4268911266669999</c:v>
                </c:pt>
                <c:pt idx="1">
                  <c:v>1.7184489199999999</c:v>
                </c:pt>
                <c:pt idx="2">
                  <c:v>1.79984747</c:v>
                </c:pt>
                <c:pt idx="3">
                  <c:v>1.83070413</c:v>
                </c:pt>
                <c:pt idx="4">
                  <c:v>2.2410580499999999</c:v>
                </c:pt>
                <c:pt idx="5">
                  <c:v>2.3590798866670002</c:v>
                </c:pt>
                <c:pt idx="6">
                  <c:v>2.3599932766670002</c:v>
                </c:pt>
                <c:pt idx="7">
                  <c:v>2.4025382733330001</c:v>
                </c:pt>
                <c:pt idx="8">
                  <c:v>2.43318995</c:v>
                </c:pt>
                <c:pt idx="9">
                  <c:v>2.4359517633330001</c:v>
                </c:pt>
                <c:pt idx="10">
                  <c:v>2.6221932233329999</c:v>
                </c:pt>
                <c:pt idx="11">
                  <c:v>2.8149704033330001</c:v>
                </c:pt>
                <c:pt idx="12">
                  <c:v>2.9928009333330001</c:v>
                </c:pt>
                <c:pt idx="13">
                  <c:v>3.1822040033330001</c:v>
                </c:pt>
                <c:pt idx="14">
                  <c:v>3.1824748733330002</c:v>
                </c:pt>
                <c:pt idx="15">
                  <c:v>3.1926427233329999</c:v>
                </c:pt>
                <c:pt idx="16">
                  <c:v>3.2643513533330002</c:v>
                </c:pt>
                <c:pt idx="17">
                  <c:v>3.3</c:v>
                </c:pt>
                <c:pt idx="18">
                  <c:v>3.3295371066669999</c:v>
                </c:pt>
                <c:pt idx="19">
                  <c:v>3.3541620299999999</c:v>
                </c:pt>
                <c:pt idx="20">
                  <c:v>3.51939096</c:v>
                </c:pt>
                <c:pt idx="21">
                  <c:v>3.565821656667</c:v>
                </c:pt>
                <c:pt idx="22">
                  <c:v>3.6151499033330001</c:v>
                </c:pt>
                <c:pt idx="23">
                  <c:v>3.82667986</c:v>
                </c:pt>
                <c:pt idx="24">
                  <c:v>3.865031656667</c:v>
                </c:pt>
                <c:pt idx="25">
                  <c:v>4.0219611733329996</c:v>
                </c:pt>
                <c:pt idx="26">
                  <c:v>4.0294930533329998</c:v>
                </c:pt>
                <c:pt idx="27">
                  <c:v>4.0620258566669998</c:v>
                </c:pt>
                <c:pt idx="28">
                  <c:v>4.2468303333330004</c:v>
                </c:pt>
                <c:pt idx="29">
                  <c:v>4.2532137433330002</c:v>
                </c:pt>
                <c:pt idx="30">
                  <c:v>4.6310290533330001</c:v>
                </c:pt>
                <c:pt idx="31">
                  <c:v>5.6026340433330004</c:v>
                </c:pt>
                <c:pt idx="32">
                  <c:v>7.818217633333</c:v>
                </c:pt>
              </c:numCache>
            </c:numRef>
          </c:val>
          <c:extLst>
            <c:ext xmlns:c16="http://schemas.microsoft.com/office/drawing/2014/chart" uri="{C3380CC4-5D6E-409C-BE32-E72D297353CC}">
              <c16:uniqueId val="{00000004-9438-4CBE-AEEE-A7CFD321E13B}"/>
            </c:ext>
          </c:extLst>
        </c:ser>
        <c:dLbls>
          <c:showLegendKey val="0"/>
          <c:showVal val="0"/>
          <c:showCatName val="0"/>
          <c:showSerName val="0"/>
          <c:showPercent val="0"/>
          <c:showBubbleSize val="0"/>
        </c:dLbls>
        <c:gapWidth val="150"/>
        <c:overlap val="-25"/>
        <c:axId val="480705736"/>
        <c:axId val="1"/>
      </c:barChart>
      <c:catAx>
        <c:axId val="480705736"/>
        <c:scaling>
          <c:orientation val="minMax"/>
        </c:scaling>
        <c:delete val="0"/>
        <c:axPos val="l"/>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b"/>
        <c:numFmt formatCode="0.00" sourceLinked="1"/>
        <c:majorTickMark val="out"/>
        <c:minorTickMark val="none"/>
        <c:tickLblPos val="nextTo"/>
        <c:crossAx val="480705736"/>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'F24'!$C$5</c:f>
              <c:strCache>
                <c:ptCount val="1"/>
                <c:pt idx="0">
                  <c:v>Variación</c:v>
                </c:pt>
              </c:strCache>
            </c:strRef>
          </c:tx>
          <c:spPr>
            <a:solidFill>
              <a:srgbClr val="AFABAB"/>
            </a:solidFill>
            <a:ln>
              <a:noFill/>
            </a:ln>
            <a:effectLst/>
          </c:spPr>
          <c:invertIfNegative val="0"/>
          <c:dPt>
            <c:idx val="9"/>
            <c:invertIfNegative val="0"/>
            <c:bubble3D val="0"/>
            <c:spPr>
              <a:solidFill>
                <a:srgbClr val="AFABAB"/>
              </a:solidFill>
              <a:ln>
                <a:noFill/>
              </a:ln>
              <a:effectLst/>
            </c:spPr>
            <c:extLst>
              <c:ext xmlns:c16="http://schemas.microsoft.com/office/drawing/2014/chart" uri="{C3380CC4-5D6E-409C-BE32-E72D297353CC}">
                <c16:uniqueId val="{00000001-43DE-4BB8-A73F-6DBE1E60D3B8}"/>
              </c:ext>
            </c:extLst>
          </c:dPt>
          <c:dPt>
            <c:idx val="21"/>
            <c:invertIfNegative val="0"/>
            <c:bubble3D val="0"/>
            <c:spPr>
              <a:solidFill>
                <a:srgbClr val="AFABAB"/>
              </a:solidFill>
              <a:ln>
                <a:noFill/>
              </a:ln>
              <a:effectLst/>
            </c:spPr>
            <c:extLst>
              <c:ext xmlns:c16="http://schemas.microsoft.com/office/drawing/2014/chart" uri="{C3380CC4-5D6E-409C-BE32-E72D297353CC}">
                <c16:uniqueId val="{00000003-43DE-4BB8-A73F-6DBE1E60D3B8}"/>
              </c:ext>
            </c:extLst>
          </c:dPt>
          <c:dPt>
            <c:idx val="33"/>
            <c:invertIfNegative val="0"/>
            <c:bubble3D val="0"/>
            <c:spPr>
              <a:solidFill>
                <a:srgbClr val="AFABAB"/>
              </a:solidFill>
              <a:ln>
                <a:noFill/>
              </a:ln>
              <a:effectLst/>
            </c:spPr>
            <c:extLst>
              <c:ext xmlns:c16="http://schemas.microsoft.com/office/drawing/2014/chart" uri="{C3380CC4-5D6E-409C-BE32-E72D297353CC}">
                <c16:uniqueId val="{00000005-43DE-4BB8-A73F-6DBE1E60D3B8}"/>
              </c:ext>
            </c:extLst>
          </c:dPt>
          <c:dPt>
            <c:idx val="45"/>
            <c:invertIfNegative val="0"/>
            <c:bubble3D val="0"/>
            <c:spPr>
              <a:solidFill>
                <a:srgbClr val="AFABAB"/>
              </a:solidFill>
              <a:ln>
                <a:noFill/>
              </a:ln>
              <a:effectLst/>
            </c:spPr>
            <c:extLst>
              <c:ext xmlns:c16="http://schemas.microsoft.com/office/drawing/2014/chart" uri="{C3380CC4-5D6E-409C-BE32-E72D297353CC}">
                <c16:uniqueId val="{00000007-43DE-4BB8-A73F-6DBE1E60D3B8}"/>
              </c:ext>
            </c:extLst>
          </c:dPt>
          <c:dPt>
            <c:idx val="57"/>
            <c:invertIfNegative val="0"/>
            <c:bubble3D val="0"/>
            <c:spPr>
              <a:solidFill>
                <a:srgbClr val="AFABAB"/>
              </a:solidFill>
              <a:ln>
                <a:noFill/>
              </a:ln>
              <a:effectLst/>
            </c:spPr>
            <c:extLst>
              <c:ext xmlns:c16="http://schemas.microsoft.com/office/drawing/2014/chart" uri="{C3380CC4-5D6E-409C-BE32-E72D297353CC}">
                <c16:uniqueId val="{00000009-43DE-4BB8-A73F-6DBE1E60D3B8}"/>
              </c:ext>
            </c:extLst>
          </c:dPt>
          <c:dPt>
            <c:idx val="69"/>
            <c:invertIfNegative val="0"/>
            <c:bubble3D val="0"/>
            <c:spPr>
              <a:solidFill>
                <a:srgbClr val="AFABAB"/>
              </a:solidFill>
              <a:ln>
                <a:noFill/>
              </a:ln>
              <a:effectLst/>
            </c:spPr>
            <c:extLst>
              <c:ext xmlns:c16="http://schemas.microsoft.com/office/drawing/2014/chart" uri="{C3380CC4-5D6E-409C-BE32-E72D297353CC}">
                <c16:uniqueId val="{0000000B-43DE-4BB8-A73F-6DBE1E60D3B8}"/>
              </c:ext>
            </c:extLst>
          </c:dPt>
          <c:dPt>
            <c:idx val="70"/>
            <c:invertIfNegative val="0"/>
            <c:bubble3D val="0"/>
            <c:spPr>
              <a:solidFill>
                <a:srgbClr val="FBBB27"/>
              </a:solidFill>
              <a:ln>
                <a:noFill/>
              </a:ln>
              <a:effectLst/>
            </c:spPr>
            <c:extLst>
              <c:ext xmlns:c16="http://schemas.microsoft.com/office/drawing/2014/chart" uri="{C3380CC4-5D6E-409C-BE32-E72D297353CC}">
                <c16:uniqueId val="{0000000D-43DE-4BB8-A73F-6DBE1E60D3B8}"/>
              </c:ext>
            </c:extLst>
          </c:dPt>
          <c:cat>
            <c:multiLvlStrRef>
              <c:f>'F24'!$A$6:$B$76</c:f>
              <c:multiLvlStrCache>
                <c:ptCount val="7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lvl>
                <c:lvl>
                  <c:pt idx="0">
                    <c:v>2013</c:v>
                  </c:pt>
                  <c:pt idx="12">
                    <c:v>2014</c:v>
                  </c:pt>
                  <c:pt idx="24">
                    <c:v>2015</c:v>
                  </c:pt>
                  <c:pt idx="36">
                    <c:v>2016</c:v>
                  </c:pt>
                  <c:pt idx="48">
                    <c:v>2017</c:v>
                  </c:pt>
                  <c:pt idx="60">
                    <c:v>2018</c:v>
                  </c:pt>
                </c:lvl>
              </c:multiLvlStrCache>
            </c:multiLvlStrRef>
          </c:cat>
          <c:val>
            <c:numRef>
              <c:f>'F24'!$C$6:$C$76</c:f>
              <c:numCache>
                <c:formatCode>General</c:formatCode>
                <c:ptCount val="71"/>
                <c:pt idx="0">
                  <c:v>1.0943882410000001</c:v>
                </c:pt>
                <c:pt idx="1">
                  <c:v>2.8073165229999999</c:v>
                </c:pt>
                <c:pt idx="2">
                  <c:v>-3.9187206799999998</c:v>
                </c:pt>
                <c:pt idx="3">
                  <c:v>8.056251391</c:v>
                </c:pt>
                <c:pt idx="4">
                  <c:v>1.1061468649999999</c:v>
                </c:pt>
                <c:pt idx="5">
                  <c:v>0.123167077</c:v>
                </c:pt>
                <c:pt idx="6">
                  <c:v>1.8538309049999999</c:v>
                </c:pt>
                <c:pt idx="7">
                  <c:v>5.0416735819999996</c:v>
                </c:pt>
                <c:pt idx="8">
                  <c:v>3.5885205080000002</c:v>
                </c:pt>
                <c:pt idx="9">
                  <c:v>7.8797937779999998</c:v>
                </c:pt>
                <c:pt idx="10">
                  <c:v>4.487482151</c:v>
                </c:pt>
                <c:pt idx="11">
                  <c:v>4.9402295880000002</c:v>
                </c:pt>
                <c:pt idx="12">
                  <c:v>6.3420961370000004</c:v>
                </c:pt>
                <c:pt idx="13">
                  <c:v>2.6119002120000001</c:v>
                </c:pt>
                <c:pt idx="14">
                  <c:v>9.8745382080000006</c:v>
                </c:pt>
                <c:pt idx="15">
                  <c:v>5.734285946</c:v>
                </c:pt>
                <c:pt idx="16">
                  <c:v>11.85422683</c:v>
                </c:pt>
                <c:pt idx="17">
                  <c:v>10.909307829999999</c:v>
                </c:pt>
                <c:pt idx="18">
                  <c:v>6.3228787569999998</c:v>
                </c:pt>
                <c:pt idx="19">
                  <c:v>6.6726433500000004</c:v>
                </c:pt>
                <c:pt idx="20">
                  <c:v>4.764203008</c:v>
                </c:pt>
                <c:pt idx="21">
                  <c:v>4.4646355519999998</c:v>
                </c:pt>
                <c:pt idx="22">
                  <c:v>6.3151954220000004</c:v>
                </c:pt>
                <c:pt idx="23">
                  <c:v>12.669416699999999</c:v>
                </c:pt>
                <c:pt idx="24">
                  <c:v>9.5533954609999991</c:v>
                </c:pt>
                <c:pt idx="25">
                  <c:v>6.6905947509999999</c:v>
                </c:pt>
                <c:pt idx="26">
                  <c:v>4.6070661150000003</c:v>
                </c:pt>
                <c:pt idx="27">
                  <c:v>3.4444646470000002</c:v>
                </c:pt>
                <c:pt idx="28">
                  <c:v>1.6181085690000001</c:v>
                </c:pt>
                <c:pt idx="29">
                  <c:v>6.407636117</c:v>
                </c:pt>
                <c:pt idx="30">
                  <c:v>11.595736990000001</c:v>
                </c:pt>
                <c:pt idx="31">
                  <c:v>7.863143054</c:v>
                </c:pt>
                <c:pt idx="32">
                  <c:v>17.566433459999999</c:v>
                </c:pt>
                <c:pt idx="33">
                  <c:v>3.3267983160000001</c:v>
                </c:pt>
                <c:pt idx="34">
                  <c:v>2.4448259239999999</c:v>
                </c:pt>
                <c:pt idx="35">
                  <c:v>3.517904664</c:v>
                </c:pt>
                <c:pt idx="36">
                  <c:v>3.7108264379999998</c:v>
                </c:pt>
                <c:pt idx="37">
                  <c:v>8.023205505</c:v>
                </c:pt>
                <c:pt idx="38">
                  <c:v>3.0544218299999999</c:v>
                </c:pt>
                <c:pt idx="39">
                  <c:v>7.7392109180000004</c:v>
                </c:pt>
                <c:pt idx="40">
                  <c:v>3.8561609969999999</c:v>
                </c:pt>
                <c:pt idx="41">
                  <c:v>3.9024971860000002</c:v>
                </c:pt>
                <c:pt idx="42">
                  <c:v>-4.2053894639999996</c:v>
                </c:pt>
                <c:pt idx="43">
                  <c:v>-3.0995867E-2</c:v>
                </c:pt>
                <c:pt idx="44">
                  <c:v>-3.2736372939999998</c:v>
                </c:pt>
                <c:pt idx="45">
                  <c:v>1.4177943369999999</c:v>
                </c:pt>
                <c:pt idx="46">
                  <c:v>3.8479168659999998</c:v>
                </c:pt>
                <c:pt idx="47">
                  <c:v>1.8053131870000001</c:v>
                </c:pt>
                <c:pt idx="48">
                  <c:v>1.205679827</c:v>
                </c:pt>
                <c:pt idx="49">
                  <c:v>2.583416121</c:v>
                </c:pt>
                <c:pt idx="50">
                  <c:v>6.5822570679999997</c:v>
                </c:pt>
                <c:pt idx="51">
                  <c:v>-3.5522386400000001</c:v>
                </c:pt>
                <c:pt idx="52">
                  <c:v>3.5411410929999998</c:v>
                </c:pt>
                <c:pt idx="53">
                  <c:v>4.091961221</c:v>
                </c:pt>
                <c:pt idx="54">
                  <c:v>2.7014379169999998</c:v>
                </c:pt>
                <c:pt idx="55">
                  <c:v>3.4815091539999998</c:v>
                </c:pt>
                <c:pt idx="56">
                  <c:v>4.1365449879999998</c:v>
                </c:pt>
                <c:pt idx="57">
                  <c:v>-0.67555276900000005</c:v>
                </c:pt>
                <c:pt idx="58">
                  <c:v>1.902378533</c:v>
                </c:pt>
                <c:pt idx="59">
                  <c:v>5.4302180409999998</c:v>
                </c:pt>
                <c:pt idx="60">
                  <c:v>5.7362185309999996</c:v>
                </c:pt>
                <c:pt idx="61">
                  <c:v>1.9908953570000001</c:v>
                </c:pt>
                <c:pt idx="62">
                  <c:v>1.010010605</c:v>
                </c:pt>
                <c:pt idx="63">
                  <c:v>5.8786848090000001</c:v>
                </c:pt>
                <c:pt idx="64">
                  <c:v>0.31158497800000001</c:v>
                </c:pt>
                <c:pt idx="65">
                  <c:v>-0.350714782</c:v>
                </c:pt>
                <c:pt idx="66">
                  <c:v>3.6957846449999998</c:v>
                </c:pt>
                <c:pt idx="67">
                  <c:v>5.0033257689999999</c:v>
                </c:pt>
                <c:pt idx="68">
                  <c:v>-1.2298787309999999</c:v>
                </c:pt>
                <c:pt idx="69">
                  <c:v>8.0394146420000006</c:v>
                </c:pt>
                <c:pt idx="70">
                  <c:v>1.9591008190000001</c:v>
                </c:pt>
              </c:numCache>
            </c:numRef>
          </c:val>
          <c:extLst>
            <c:ext xmlns:c16="http://schemas.microsoft.com/office/drawing/2014/chart" uri="{C3380CC4-5D6E-409C-BE32-E72D297353CC}">
              <c16:uniqueId val="{0000000E-43DE-4BB8-A73F-6DBE1E60D3B8}"/>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'F24'!$D$5</c:f>
              <c:strCache>
                <c:ptCount val="1"/>
                <c:pt idx="0">
                  <c:v>Variación promedio</c:v>
                </c:pt>
              </c:strCache>
            </c:strRef>
          </c:tx>
          <c:spPr>
            <a:ln w="28575" cap="rnd">
              <a:solidFill>
                <a:srgbClr val="60686D"/>
              </a:solidFill>
              <a:round/>
            </a:ln>
            <a:effectLst/>
          </c:spPr>
          <c:marker>
            <c:symbol val="none"/>
          </c:marker>
          <c:cat>
            <c:multiLvlStrRef>
              <c:f>'F24'!$A$6:$B$76</c:f>
              <c:multiLvlStrCache>
                <c:ptCount val="7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lvl>
                <c:lvl>
                  <c:pt idx="0">
                    <c:v>2013</c:v>
                  </c:pt>
                  <c:pt idx="12">
                    <c:v>2014</c:v>
                  </c:pt>
                  <c:pt idx="24">
                    <c:v>2015</c:v>
                  </c:pt>
                  <c:pt idx="36">
                    <c:v>2016</c:v>
                  </c:pt>
                  <c:pt idx="48">
                    <c:v>2017</c:v>
                  </c:pt>
                  <c:pt idx="60">
                    <c:v>2018</c:v>
                  </c:pt>
                </c:lvl>
              </c:multiLvlStrCache>
            </c:multiLvlStrRef>
          </c:cat>
          <c:val>
            <c:numRef>
              <c:f>'F24'!$D$6:$D$76</c:f>
              <c:numCache>
                <c:formatCode>General</c:formatCode>
                <c:ptCount val="71"/>
                <c:pt idx="0">
                  <c:v>3.9319776100833299</c:v>
                </c:pt>
                <c:pt idx="1">
                  <c:v>3.7085589191666699</c:v>
                </c:pt>
                <c:pt idx="2">
                  <c:v>2.7090820629999999</c:v>
                </c:pt>
                <c:pt idx="3">
                  <c:v>3.3428534829166701</c:v>
                </c:pt>
                <c:pt idx="4">
                  <c:v>2.8619692566666699</c:v>
                </c:pt>
                <c:pt idx="5">
                  <c:v>2.4962597547500001</c:v>
                </c:pt>
                <c:pt idx="6">
                  <c:v>1.93629636433333</c:v>
                </c:pt>
                <c:pt idx="7">
                  <c:v>1.95636441616667</c:v>
                </c:pt>
                <c:pt idx="8">
                  <c:v>2.04921590708333</c:v>
                </c:pt>
                <c:pt idx="9">
                  <c:v>2.4685901026666701</c:v>
                </c:pt>
                <c:pt idx="10">
                  <c:v>2.8048495047499999</c:v>
                </c:pt>
                <c:pt idx="11">
                  <c:v>3.0883399940833298</c:v>
                </c:pt>
                <c:pt idx="12">
                  <c:v>3.5256489854166699</c:v>
                </c:pt>
                <c:pt idx="13">
                  <c:v>3.5093642928333302</c:v>
                </c:pt>
                <c:pt idx="14">
                  <c:v>4.6588025335000003</c:v>
                </c:pt>
                <c:pt idx="15">
                  <c:v>4.4653054130833301</c:v>
                </c:pt>
                <c:pt idx="16">
                  <c:v>5.3609787434999996</c:v>
                </c:pt>
                <c:pt idx="17">
                  <c:v>6.25982380625</c:v>
                </c:pt>
                <c:pt idx="18">
                  <c:v>6.6322444605833297</c:v>
                </c:pt>
                <c:pt idx="19">
                  <c:v>6.7681586079166696</c:v>
                </c:pt>
                <c:pt idx="20">
                  <c:v>6.8661321495833301</c:v>
                </c:pt>
                <c:pt idx="21">
                  <c:v>6.5815356307500004</c:v>
                </c:pt>
                <c:pt idx="22">
                  <c:v>6.7338450700000001</c:v>
                </c:pt>
                <c:pt idx="23">
                  <c:v>7.3779439959999999</c:v>
                </c:pt>
                <c:pt idx="24">
                  <c:v>7.6455522729999998</c:v>
                </c:pt>
                <c:pt idx="25">
                  <c:v>7.98544348458333</c:v>
                </c:pt>
                <c:pt idx="26">
                  <c:v>7.5464874768333301</c:v>
                </c:pt>
                <c:pt idx="27">
                  <c:v>7.35566903525</c:v>
                </c:pt>
                <c:pt idx="28">
                  <c:v>6.5026591801666704</c:v>
                </c:pt>
                <c:pt idx="29">
                  <c:v>6.1275198707499996</c:v>
                </c:pt>
                <c:pt idx="30">
                  <c:v>6.5669247234999997</c:v>
                </c:pt>
                <c:pt idx="31">
                  <c:v>6.6661330321666696</c:v>
                </c:pt>
                <c:pt idx="32">
                  <c:v>7.7329855698333301</c:v>
                </c:pt>
                <c:pt idx="33">
                  <c:v>7.6381658001666697</c:v>
                </c:pt>
                <c:pt idx="34">
                  <c:v>7.3156350086666704</c:v>
                </c:pt>
                <c:pt idx="35">
                  <c:v>6.5530090056666701</c:v>
                </c:pt>
                <c:pt idx="36">
                  <c:v>6.0661282537499996</c:v>
                </c:pt>
                <c:pt idx="37">
                  <c:v>6.1771791499166699</c:v>
                </c:pt>
                <c:pt idx="38">
                  <c:v>6.0477921261666703</c:v>
                </c:pt>
                <c:pt idx="39">
                  <c:v>6.4056876487499999</c:v>
                </c:pt>
                <c:pt idx="40">
                  <c:v>6.5921920177500004</c:v>
                </c:pt>
                <c:pt idx="41">
                  <c:v>6.3834304401666699</c:v>
                </c:pt>
                <c:pt idx="42">
                  <c:v>5.0666699023333299</c:v>
                </c:pt>
                <c:pt idx="43">
                  <c:v>4.4088249922499996</c:v>
                </c:pt>
                <c:pt idx="44">
                  <c:v>2.6721524294166699</c:v>
                </c:pt>
                <c:pt idx="45">
                  <c:v>2.5130687644999998</c:v>
                </c:pt>
                <c:pt idx="46">
                  <c:v>2.6299930096666699</c:v>
                </c:pt>
                <c:pt idx="47">
                  <c:v>2.4872770532500001</c:v>
                </c:pt>
                <c:pt idx="48">
                  <c:v>2.27851483566667</c:v>
                </c:pt>
                <c:pt idx="49">
                  <c:v>1.82519905366667</c:v>
                </c:pt>
                <c:pt idx="50">
                  <c:v>2.1191853235</c:v>
                </c:pt>
                <c:pt idx="51">
                  <c:v>1.1782311936666701</c:v>
                </c:pt>
                <c:pt idx="52">
                  <c:v>1.1519795349999999</c:v>
                </c:pt>
                <c:pt idx="53">
                  <c:v>1.16776820458333</c:v>
                </c:pt>
                <c:pt idx="54">
                  <c:v>1.7433371529999999</c:v>
                </c:pt>
                <c:pt idx="55">
                  <c:v>2.0360459047499999</c:v>
                </c:pt>
                <c:pt idx="56">
                  <c:v>2.6535610949166699</c:v>
                </c:pt>
                <c:pt idx="57">
                  <c:v>2.47911550275</c:v>
                </c:pt>
                <c:pt idx="58">
                  <c:v>2.3169873083333301</c:v>
                </c:pt>
                <c:pt idx="59">
                  <c:v>2.6190627128333301</c:v>
                </c:pt>
                <c:pt idx="60">
                  <c:v>2.9966076048333301</c:v>
                </c:pt>
                <c:pt idx="61">
                  <c:v>2.9472308745000002</c:v>
                </c:pt>
                <c:pt idx="62">
                  <c:v>2.4828770025833302</c:v>
                </c:pt>
                <c:pt idx="63">
                  <c:v>3.2687872900000001</c:v>
                </c:pt>
                <c:pt idx="64">
                  <c:v>2.9996576137500002</c:v>
                </c:pt>
                <c:pt idx="65">
                  <c:v>2.6294346135</c:v>
                </c:pt>
                <c:pt idx="66">
                  <c:v>2.7122968408333299</c:v>
                </c:pt>
                <c:pt idx="67">
                  <c:v>2.8391148920833298</c:v>
                </c:pt>
                <c:pt idx="68">
                  <c:v>2.3919129154999998</c:v>
                </c:pt>
                <c:pt idx="69">
                  <c:v>3.1181601997500001</c:v>
                </c:pt>
                <c:pt idx="70">
                  <c:v>3.12288705691667</c:v>
                </c:pt>
              </c:numCache>
            </c:numRef>
          </c:val>
          <c:smooth val="0"/>
          <c:extLst>
            <c:ext xmlns:c16="http://schemas.microsoft.com/office/drawing/2014/chart" uri="{C3380CC4-5D6E-409C-BE32-E72D297353CC}">
              <c16:uniqueId val="{0000000F-43DE-4BB8-A73F-6DBE1E60D3B8}"/>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6B04-4D0C-853C-6F1E096CB807}"/>
              </c:ext>
            </c:extLst>
          </c:dPt>
          <c:dPt>
            <c:idx val="1"/>
            <c:invertIfNegative val="0"/>
            <c:bubble3D val="0"/>
            <c:spPr>
              <a:solidFill>
                <a:srgbClr val="7C878E"/>
              </a:solidFill>
              <a:ln>
                <a:noFill/>
              </a:ln>
              <a:effectLst/>
            </c:spPr>
            <c:extLst>
              <c:ext xmlns:c16="http://schemas.microsoft.com/office/drawing/2014/chart" uri="{C3380CC4-5D6E-409C-BE32-E72D297353CC}">
                <c16:uniqueId val="{00000003-6B04-4D0C-853C-6F1E096CB807}"/>
              </c:ext>
            </c:extLst>
          </c:dPt>
          <c:dPt>
            <c:idx val="2"/>
            <c:invertIfNegative val="0"/>
            <c:bubble3D val="0"/>
            <c:spPr>
              <a:solidFill>
                <a:srgbClr val="7C878E"/>
              </a:solidFill>
              <a:ln>
                <a:noFill/>
              </a:ln>
              <a:effectLst/>
            </c:spPr>
            <c:extLst>
              <c:ext xmlns:c16="http://schemas.microsoft.com/office/drawing/2014/chart" uri="{C3380CC4-5D6E-409C-BE32-E72D297353CC}">
                <c16:uniqueId val="{00000005-6B04-4D0C-853C-6F1E096CB807}"/>
              </c:ext>
            </c:extLst>
          </c:dPt>
          <c:dPt>
            <c:idx val="3"/>
            <c:invertIfNegative val="0"/>
            <c:bubble3D val="0"/>
            <c:spPr>
              <a:solidFill>
                <a:srgbClr val="7C878E"/>
              </a:solidFill>
              <a:ln>
                <a:noFill/>
              </a:ln>
              <a:effectLst/>
            </c:spPr>
            <c:extLst>
              <c:ext xmlns:c16="http://schemas.microsoft.com/office/drawing/2014/chart" uri="{C3380CC4-5D6E-409C-BE32-E72D297353CC}">
                <c16:uniqueId val="{00000007-6B04-4D0C-853C-6F1E096CB807}"/>
              </c:ext>
            </c:extLst>
          </c:dPt>
          <c:dPt>
            <c:idx val="4"/>
            <c:invertIfNegative val="0"/>
            <c:bubble3D val="0"/>
            <c:spPr>
              <a:solidFill>
                <a:srgbClr val="7C878E"/>
              </a:solidFill>
              <a:ln>
                <a:noFill/>
              </a:ln>
              <a:effectLst/>
            </c:spPr>
            <c:extLst>
              <c:ext xmlns:c16="http://schemas.microsoft.com/office/drawing/2014/chart" uri="{C3380CC4-5D6E-409C-BE32-E72D297353CC}">
                <c16:uniqueId val="{00000009-6B04-4D0C-853C-6F1E096CB807}"/>
              </c:ext>
            </c:extLst>
          </c:dPt>
          <c:dPt>
            <c:idx val="5"/>
            <c:invertIfNegative val="0"/>
            <c:bubble3D val="0"/>
            <c:spPr>
              <a:solidFill>
                <a:srgbClr val="7C878E"/>
              </a:solidFill>
              <a:ln>
                <a:noFill/>
              </a:ln>
              <a:effectLst/>
            </c:spPr>
            <c:extLst>
              <c:ext xmlns:c16="http://schemas.microsoft.com/office/drawing/2014/chart" uri="{C3380CC4-5D6E-409C-BE32-E72D297353CC}">
                <c16:uniqueId val="{0000000B-6B04-4D0C-853C-6F1E096CB807}"/>
              </c:ext>
            </c:extLst>
          </c:dPt>
          <c:dPt>
            <c:idx val="6"/>
            <c:invertIfNegative val="0"/>
            <c:bubble3D val="0"/>
            <c:spPr>
              <a:solidFill>
                <a:srgbClr val="7C878E"/>
              </a:solidFill>
              <a:ln>
                <a:noFill/>
              </a:ln>
              <a:effectLst/>
            </c:spPr>
            <c:extLst>
              <c:ext xmlns:c16="http://schemas.microsoft.com/office/drawing/2014/chart" uri="{C3380CC4-5D6E-409C-BE32-E72D297353CC}">
                <c16:uniqueId val="{0000000D-6B04-4D0C-853C-6F1E096CB807}"/>
              </c:ext>
            </c:extLst>
          </c:dPt>
          <c:dPt>
            <c:idx val="7"/>
            <c:invertIfNegative val="0"/>
            <c:bubble3D val="0"/>
            <c:spPr>
              <a:solidFill>
                <a:srgbClr val="7C878E"/>
              </a:solidFill>
              <a:ln>
                <a:noFill/>
              </a:ln>
              <a:effectLst/>
            </c:spPr>
            <c:extLst>
              <c:ext xmlns:c16="http://schemas.microsoft.com/office/drawing/2014/chart" uri="{C3380CC4-5D6E-409C-BE32-E72D297353CC}">
                <c16:uniqueId val="{0000000F-6B04-4D0C-853C-6F1E096CB807}"/>
              </c:ext>
            </c:extLst>
          </c:dPt>
          <c:dPt>
            <c:idx val="8"/>
            <c:invertIfNegative val="0"/>
            <c:bubble3D val="0"/>
            <c:spPr>
              <a:solidFill>
                <a:srgbClr val="7C878E"/>
              </a:solidFill>
              <a:ln>
                <a:noFill/>
              </a:ln>
              <a:effectLst/>
            </c:spPr>
            <c:extLst>
              <c:ext xmlns:c16="http://schemas.microsoft.com/office/drawing/2014/chart" uri="{C3380CC4-5D6E-409C-BE32-E72D297353CC}">
                <c16:uniqueId val="{00000011-6B04-4D0C-853C-6F1E096CB807}"/>
              </c:ext>
            </c:extLst>
          </c:dPt>
          <c:dPt>
            <c:idx val="9"/>
            <c:invertIfNegative val="0"/>
            <c:bubble3D val="0"/>
            <c:spPr>
              <a:solidFill>
                <a:srgbClr val="7C878E"/>
              </a:solidFill>
              <a:ln>
                <a:noFill/>
              </a:ln>
              <a:effectLst/>
            </c:spPr>
            <c:extLst>
              <c:ext xmlns:c16="http://schemas.microsoft.com/office/drawing/2014/chart" uri="{C3380CC4-5D6E-409C-BE32-E72D297353CC}">
                <c16:uniqueId val="{00000013-6B04-4D0C-853C-6F1E096CB807}"/>
              </c:ext>
            </c:extLst>
          </c:dPt>
          <c:dPt>
            <c:idx val="10"/>
            <c:invertIfNegative val="0"/>
            <c:bubble3D val="0"/>
            <c:spPr>
              <a:solidFill>
                <a:srgbClr val="7C878E"/>
              </a:solidFill>
              <a:ln>
                <a:noFill/>
              </a:ln>
              <a:effectLst/>
            </c:spPr>
            <c:extLst>
              <c:ext xmlns:c16="http://schemas.microsoft.com/office/drawing/2014/chart" uri="{C3380CC4-5D6E-409C-BE32-E72D297353CC}">
                <c16:uniqueId val="{00000015-6B04-4D0C-853C-6F1E096CB807}"/>
              </c:ext>
            </c:extLst>
          </c:dPt>
          <c:dPt>
            <c:idx val="11"/>
            <c:invertIfNegative val="0"/>
            <c:bubble3D val="0"/>
            <c:spPr>
              <a:solidFill>
                <a:srgbClr val="7C878E"/>
              </a:solidFill>
              <a:ln>
                <a:noFill/>
              </a:ln>
              <a:effectLst/>
            </c:spPr>
            <c:extLst>
              <c:ext xmlns:c16="http://schemas.microsoft.com/office/drawing/2014/chart" uri="{C3380CC4-5D6E-409C-BE32-E72D297353CC}">
                <c16:uniqueId val="{00000017-6B04-4D0C-853C-6F1E096CB807}"/>
              </c:ext>
            </c:extLst>
          </c:dPt>
          <c:dPt>
            <c:idx val="12"/>
            <c:invertIfNegative val="0"/>
            <c:bubble3D val="0"/>
            <c:spPr>
              <a:solidFill>
                <a:srgbClr val="7C878E"/>
              </a:solidFill>
              <a:ln>
                <a:noFill/>
              </a:ln>
              <a:effectLst/>
            </c:spPr>
            <c:extLst>
              <c:ext xmlns:c16="http://schemas.microsoft.com/office/drawing/2014/chart" uri="{C3380CC4-5D6E-409C-BE32-E72D297353CC}">
                <c16:uniqueId val="{00000019-6B04-4D0C-853C-6F1E096CB807}"/>
              </c:ext>
            </c:extLst>
          </c:dPt>
          <c:dPt>
            <c:idx val="13"/>
            <c:invertIfNegative val="0"/>
            <c:bubble3D val="0"/>
            <c:spPr>
              <a:solidFill>
                <a:srgbClr val="7C878E"/>
              </a:solidFill>
              <a:ln>
                <a:noFill/>
              </a:ln>
              <a:effectLst/>
            </c:spPr>
            <c:extLst>
              <c:ext xmlns:c16="http://schemas.microsoft.com/office/drawing/2014/chart" uri="{C3380CC4-5D6E-409C-BE32-E72D297353CC}">
                <c16:uniqueId val="{0000001B-6B04-4D0C-853C-6F1E096CB807}"/>
              </c:ext>
            </c:extLst>
          </c:dPt>
          <c:dPt>
            <c:idx val="14"/>
            <c:invertIfNegative val="0"/>
            <c:bubble3D val="0"/>
            <c:spPr>
              <a:solidFill>
                <a:srgbClr val="7C878E"/>
              </a:solidFill>
              <a:ln>
                <a:noFill/>
              </a:ln>
              <a:effectLst/>
            </c:spPr>
            <c:extLst>
              <c:ext xmlns:c16="http://schemas.microsoft.com/office/drawing/2014/chart" uri="{C3380CC4-5D6E-409C-BE32-E72D297353CC}">
                <c16:uniqueId val="{0000001D-6B04-4D0C-853C-6F1E096CB807}"/>
              </c:ext>
            </c:extLst>
          </c:dPt>
          <c:dPt>
            <c:idx val="15"/>
            <c:invertIfNegative val="0"/>
            <c:bubble3D val="0"/>
            <c:spPr>
              <a:solidFill>
                <a:srgbClr val="B69630"/>
              </a:solidFill>
              <a:ln>
                <a:noFill/>
              </a:ln>
              <a:effectLst/>
            </c:spPr>
            <c:extLst>
              <c:ext xmlns:c16="http://schemas.microsoft.com/office/drawing/2014/chart" uri="{C3380CC4-5D6E-409C-BE32-E72D297353CC}">
                <c16:uniqueId val="{0000001F-6B04-4D0C-853C-6F1E096CB807}"/>
              </c:ext>
            </c:extLst>
          </c:dPt>
          <c:dPt>
            <c:idx val="16"/>
            <c:invertIfNegative val="0"/>
            <c:bubble3D val="0"/>
            <c:spPr>
              <a:solidFill>
                <a:srgbClr val="7C878E"/>
              </a:solidFill>
              <a:ln>
                <a:noFill/>
              </a:ln>
              <a:effectLst/>
            </c:spPr>
            <c:extLst>
              <c:ext xmlns:c16="http://schemas.microsoft.com/office/drawing/2014/chart" uri="{C3380CC4-5D6E-409C-BE32-E72D297353CC}">
                <c16:uniqueId val="{00000021-6B04-4D0C-853C-6F1E096CB807}"/>
              </c:ext>
            </c:extLst>
          </c:dPt>
          <c:dPt>
            <c:idx val="17"/>
            <c:invertIfNegative val="0"/>
            <c:bubble3D val="0"/>
            <c:spPr>
              <a:solidFill>
                <a:srgbClr val="7C878E"/>
              </a:solidFill>
              <a:ln>
                <a:noFill/>
              </a:ln>
              <a:effectLst/>
            </c:spPr>
            <c:extLst>
              <c:ext xmlns:c16="http://schemas.microsoft.com/office/drawing/2014/chart" uri="{C3380CC4-5D6E-409C-BE32-E72D297353CC}">
                <c16:uniqueId val="{00000023-6B04-4D0C-853C-6F1E096CB807}"/>
              </c:ext>
            </c:extLst>
          </c:dPt>
          <c:dPt>
            <c:idx val="23"/>
            <c:invertIfNegative val="0"/>
            <c:bubble3D val="0"/>
            <c:spPr>
              <a:solidFill>
                <a:srgbClr val="FBBB27"/>
              </a:solidFill>
              <a:ln>
                <a:noFill/>
              </a:ln>
              <a:effectLst/>
            </c:spPr>
            <c:extLst>
              <c:ext xmlns:c16="http://schemas.microsoft.com/office/drawing/2014/chart" uri="{C3380CC4-5D6E-409C-BE32-E72D297353CC}">
                <c16:uniqueId val="{00000025-6B04-4D0C-853C-6F1E096CB807}"/>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'F25'!$A$6:$A$38</c:f>
              <c:strCache>
                <c:ptCount val="33"/>
                <c:pt idx="0">
                  <c:v>Tabasco</c:v>
                </c:pt>
                <c:pt idx="1">
                  <c:v>Tlaxcala</c:v>
                </c:pt>
                <c:pt idx="2">
                  <c:v>Michoacán</c:v>
                </c:pt>
                <c:pt idx="3">
                  <c:v>Hidalgo</c:v>
                </c:pt>
                <c:pt idx="4">
                  <c:v>Colima</c:v>
                </c:pt>
                <c:pt idx="5">
                  <c:v>Puebla</c:v>
                </c:pt>
                <c:pt idx="6">
                  <c:v>Nayarit</c:v>
                </c:pt>
                <c:pt idx="7">
                  <c:v>Estado de México</c:v>
                </c:pt>
                <c:pt idx="8">
                  <c:v>Zacatecas</c:v>
                </c:pt>
                <c:pt idx="9">
                  <c:v>Coahuila</c:v>
                </c:pt>
                <c:pt idx="10">
                  <c:v>Morelos</c:v>
                </c:pt>
                <c:pt idx="11">
                  <c:v>San Luis Potosí</c:v>
                </c:pt>
                <c:pt idx="12">
                  <c:v>Campeche</c:v>
                </c:pt>
                <c:pt idx="13">
                  <c:v>Chiapas</c:v>
                </c:pt>
                <c:pt idx="14">
                  <c:v>Querétaro</c:v>
                </c:pt>
                <c:pt idx="15">
                  <c:v>Nacional</c:v>
                </c:pt>
                <c:pt idx="16">
                  <c:v>Chihuahua</c:v>
                </c:pt>
                <c:pt idx="17">
                  <c:v>Guanajuato</c:v>
                </c:pt>
                <c:pt idx="18">
                  <c:v>Sonora</c:v>
                </c:pt>
                <c:pt idx="19">
                  <c:v>Yucatán</c:v>
                </c:pt>
                <c:pt idx="20">
                  <c:v>Tamaulipas</c:v>
                </c:pt>
                <c:pt idx="21">
                  <c:v>Ciudad de México</c:v>
                </c:pt>
                <c:pt idx="22">
                  <c:v>Baja California</c:v>
                </c:pt>
                <c:pt idx="23">
                  <c:v>Jalisco</c:v>
                </c:pt>
                <c:pt idx="24">
                  <c:v>Quintana Roo</c:v>
                </c:pt>
                <c:pt idx="25">
                  <c:v>Sinaloa</c:v>
                </c:pt>
                <c:pt idx="26">
                  <c:v>Veracruz</c:v>
                </c:pt>
                <c:pt idx="27">
                  <c:v>Nuevo León</c:v>
                </c:pt>
                <c:pt idx="28">
                  <c:v>Durango</c:v>
                </c:pt>
                <c:pt idx="29">
                  <c:v>Guerrero</c:v>
                </c:pt>
                <c:pt idx="30">
                  <c:v>Aguascalientes</c:v>
                </c:pt>
                <c:pt idx="31">
                  <c:v>Oaxaca</c:v>
                </c:pt>
                <c:pt idx="32">
                  <c:v>Baja California Sur</c:v>
                </c:pt>
              </c:strCache>
            </c:strRef>
          </c:cat>
          <c:val>
            <c:numRef>
              <c:f>'F25'!$B$6:$B$38</c:f>
              <c:numCache>
                <c:formatCode>0.0</c:formatCode>
                <c:ptCount val="33"/>
                <c:pt idx="0">
                  <c:v>-15.467670460000001</c:v>
                </c:pt>
                <c:pt idx="1">
                  <c:v>-15.4344068</c:v>
                </c:pt>
                <c:pt idx="2">
                  <c:v>-15.215431369999999</c:v>
                </c:pt>
                <c:pt idx="3">
                  <c:v>-12.26106323</c:v>
                </c:pt>
                <c:pt idx="4">
                  <c:v>-9.5304108729999992</c:v>
                </c:pt>
                <c:pt idx="5">
                  <c:v>-9.2252461579999991</c:v>
                </c:pt>
                <c:pt idx="6">
                  <c:v>-8.8049793360000006</c:v>
                </c:pt>
                <c:pt idx="7">
                  <c:v>-8.0488576070000004</c:v>
                </c:pt>
                <c:pt idx="8">
                  <c:v>-4.0484907249999997</c:v>
                </c:pt>
                <c:pt idx="9">
                  <c:v>-3.633247179</c:v>
                </c:pt>
                <c:pt idx="10">
                  <c:v>-3.540410966</c:v>
                </c:pt>
                <c:pt idx="11">
                  <c:v>-3.300060443</c:v>
                </c:pt>
                <c:pt idx="12">
                  <c:v>-2.6502805839999999</c:v>
                </c:pt>
                <c:pt idx="13">
                  <c:v>-2.0771038439999998</c:v>
                </c:pt>
                <c:pt idx="14">
                  <c:v>-1.5711591810000001</c:v>
                </c:pt>
                <c:pt idx="15">
                  <c:v>-1.214341968</c:v>
                </c:pt>
                <c:pt idx="16">
                  <c:v>-0.80439767799999995</c:v>
                </c:pt>
                <c:pt idx="17">
                  <c:v>-0.74550446800000003</c:v>
                </c:pt>
                <c:pt idx="18">
                  <c:v>-0.14520780999999999</c:v>
                </c:pt>
                <c:pt idx="19">
                  <c:v>0.80666172400000002</c:v>
                </c:pt>
                <c:pt idx="20">
                  <c:v>1.595760039</c:v>
                </c:pt>
                <c:pt idx="21">
                  <c:v>1.799161096</c:v>
                </c:pt>
                <c:pt idx="22">
                  <c:v>1.92270538</c:v>
                </c:pt>
                <c:pt idx="23">
                  <c:v>1.9591008190000001</c:v>
                </c:pt>
                <c:pt idx="24">
                  <c:v>2.7608494229999998</c:v>
                </c:pt>
                <c:pt idx="25">
                  <c:v>3.0015680410000001</c:v>
                </c:pt>
                <c:pt idx="26">
                  <c:v>4.5072618770000004</c:v>
                </c:pt>
                <c:pt idx="27">
                  <c:v>5.0861307609999997</c:v>
                </c:pt>
                <c:pt idx="28">
                  <c:v>6.1832409679999998</c:v>
                </c:pt>
                <c:pt idx="29">
                  <c:v>6.7104063329999999</c:v>
                </c:pt>
                <c:pt idx="30">
                  <c:v>12.082125919999999</c:v>
                </c:pt>
                <c:pt idx="31">
                  <c:v>21.698345079999999</c:v>
                </c:pt>
                <c:pt idx="32">
                  <c:v>45.116320119999997</c:v>
                </c:pt>
              </c:numCache>
            </c:numRef>
          </c:val>
          <c:extLst>
            <c:ext xmlns:c16="http://schemas.microsoft.com/office/drawing/2014/chart" uri="{C3380CC4-5D6E-409C-BE32-E72D297353CC}">
              <c16:uniqueId val="{00000026-6B04-4D0C-853C-6F1E096CB807}"/>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'F26'!$C$5</c:f>
              <c:strCache>
                <c:ptCount val="1"/>
                <c:pt idx="0">
                  <c:v>Variación</c:v>
                </c:pt>
              </c:strCache>
            </c:strRef>
          </c:tx>
          <c:spPr>
            <a:solidFill>
              <a:srgbClr val="AFABAB"/>
            </a:solidFill>
            <a:ln>
              <a:noFill/>
            </a:ln>
            <a:effectLst/>
          </c:spPr>
          <c:invertIfNegative val="0"/>
          <c:dPt>
            <c:idx val="9"/>
            <c:invertIfNegative val="0"/>
            <c:bubble3D val="0"/>
            <c:spPr>
              <a:solidFill>
                <a:srgbClr val="AFABAB"/>
              </a:solidFill>
              <a:ln>
                <a:noFill/>
              </a:ln>
              <a:effectLst/>
            </c:spPr>
            <c:extLst>
              <c:ext xmlns:c16="http://schemas.microsoft.com/office/drawing/2014/chart" uri="{C3380CC4-5D6E-409C-BE32-E72D297353CC}">
                <c16:uniqueId val="{00000001-D1DF-46E2-BA58-F63EB63BB863}"/>
              </c:ext>
            </c:extLst>
          </c:dPt>
          <c:dPt>
            <c:idx val="21"/>
            <c:invertIfNegative val="0"/>
            <c:bubble3D val="0"/>
            <c:spPr>
              <a:solidFill>
                <a:srgbClr val="AFABAB"/>
              </a:solidFill>
              <a:ln>
                <a:noFill/>
              </a:ln>
              <a:effectLst/>
            </c:spPr>
            <c:extLst>
              <c:ext xmlns:c16="http://schemas.microsoft.com/office/drawing/2014/chart" uri="{C3380CC4-5D6E-409C-BE32-E72D297353CC}">
                <c16:uniqueId val="{00000003-D1DF-46E2-BA58-F63EB63BB863}"/>
              </c:ext>
            </c:extLst>
          </c:dPt>
          <c:dPt>
            <c:idx val="33"/>
            <c:invertIfNegative val="0"/>
            <c:bubble3D val="0"/>
            <c:spPr>
              <a:solidFill>
                <a:srgbClr val="AFABAB"/>
              </a:solidFill>
              <a:ln>
                <a:noFill/>
              </a:ln>
              <a:effectLst/>
            </c:spPr>
            <c:extLst>
              <c:ext xmlns:c16="http://schemas.microsoft.com/office/drawing/2014/chart" uri="{C3380CC4-5D6E-409C-BE32-E72D297353CC}">
                <c16:uniqueId val="{00000005-D1DF-46E2-BA58-F63EB63BB863}"/>
              </c:ext>
            </c:extLst>
          </c:dPt>
          <c:dPt>
            <c:idx val="45"/>
            <c:invertIfNegative val="0"/>
            <c:bubble3D val="0"/>
            <c:spPr>
              <a:solidFill>
                <a:srgbClr val="AFABAB"/>
              </a:solidFill>
              <a:ln>
                <a:noFill/>
              </a:ln>
              <a:effectLst/>
            </c:spPr>
            <c:extLst>
              <c:ext xmlns:c16="http://schemas.microsoft.com/office/drawing/2014/chart" uri="{C3380CC4-5D6E-409C-BE32-E72D297353CC}">
                <c16:uniqueId val="{00000007-D1DF-46E2-BA58-F63EB63BB863}"/>
              </c:ext>
            </c:extLst>
          </c:dPt>
          <c:dPt>
            <c:idx val="57"/>
            <c:invertIfNegative val="0"/>
            <c:bubble3D val="0"/>
            <c:spPr>
              <a:solidFill>
                <a:srgbClr val="AFABAB"/>
              </a:solidFill>
              <a:ln>
                <a:noFill/>
              </a:ln>
              <a:effectLst/>
            </c:spPr>
            <c:extLst>
              <c:ext xmlns:c16="http://schemas.microsoft.com/office/drawing/2014/chart" uri="{C3380CC4-5D6E-409C-BE32-E72D297353CC}">
                <c16:uniqueId val="{00000009-D1DF-46E2-BA58-F63EB63BB863}"/>
              </c:ext>
            </c:extLst>
          </c:dPt>
          <c:dPt>
            <c:idx val="69"/>
            <c:invertIfNegative val="0"/>
            <c:bubble3D val="0"/>
            <c:spPr>
              <a:solidFill>
                <a:srgbClr val="AFABAB"/>
              </a:solidFill>
              <a:ln>
                <a:noFill/>
              </a:ln>
              <a:effectLst/>
            </c:spPr>
            <c:extLst>
              <c:ext xmlns:c16="http://schemas.microsoft.com/office/drawing/2014/chart" uri="{C3380CC4-5D6E-409C-BE32-E72D297353CC}">
                <c16:uniqueId val="{0000000B-D1DF-46E2-BA58-F63EB63BB863}"/>
              </c:ext>
            </c:extLst>
          </c:dPt>
          <c:dPt>
            <c:idx val="70"/>
            <c:invertIfNegative val="0"/>
            <c:bubble3D val="0"/>
            <c:spPr>
              <a:solidFill>
                <a:srgbClr val="FBBB27"/>
              </a:solidFill>
              <a:ln>
                <a:noFill/>
              </a:ln>
              <a:effectLst/>
            </c:spPr>
            <c:extLst>
              <c:ext xmlns:c16="http://schemas.microsoft.com/office/drawing/2014/chart" uri="{C3380CC4-5D6E-409C-BE32-E72D297353CC}">
                <c16:uniqueId val="{0000000D-D1DF-46E2-BA58-F63EB63BB863}"/>
              </c:ext>
            </c:extLst>
          </c:dPt>
          <c:cat>
            <c:multiLvlStrRef>
              <c:f>'F26'!$A$6:$B$76</c:f>
              <c:multiLvlStrCache>
                <c:ptCount val="7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lvl>
                <c:lvl>
                  <c:pt idx="0">
                    <c:v>2013</c:v>
                  </c:pt>
                  <c:pt idx="12">
                    <c:v>2014</c:v>
                  </c:pt>
                  <c:pt idx="24">
                    <c:v>2015</c:v>
                  </c:pt>
                  <c:pt idx="36">
                    <c:v>2016</c:v>
                  </c:pt>
                  <c:pt idx="48">
                    <c:v>2017</c:v>
                  </c:pt>
                  <c:pt idx="60">
                    <c:v>2018</c:v>
                  </c:pt>
                </c:lvl>
              </c:multiLvlStrCache>
            </c:multiLvlStrRef>
          </c:cat>
          <c:val>
            <c:numRef>
              <c:f>'F26'!$C$6:$C$76</c:f>
              <c:numCache>
                <c:formatCode>General</c:formatCode>
                <c:ptCount val="71"/>
                <c:pt idx="0">
                  <c:v>-6.2946985089999998</c:v>
                </c:pt>
                <c:pt idx="1">
                  <c:v>10.631087470000001</c:v>
                </c:pt>
                <c:pt idx="2">
                  <c:v>0.44468817599999999</c:v>
                </c:pt>
                <c:pt idx="3">
                  <c:v>5.6009550910000003</c:v>
                </c:pt>
                <c:pt idx="4">
                  <c:v>4.2978754639999996</c:v>
                </c:pt>
                <c:pt idx="5">
                  <c:v>-0.16756844200000001</c:v>
                </c:pt>
                <c:pt idx="6">
                  <c:v>-11.09942813</c:v>
                </c:pt>
                <c:pt idx="7">
                  <c:v>-4.2001334190000001</c:v>
                </c:pt>
                <c:pt idx="8">
                  <c:v>-7.4873142399999999</c:v>
                </c:pt>
                <c:pt idx="9">
                  <c:v>2.8819355350000002</c:v>
                </c:pt>
                <c:pt idx="10">
                  <c:v>-4.3323704349999996</c:v>
                </c:pt>
                <c:pt idx="11">
                  <c:v>3.6807463999999998E-2</c:v>
                </c:pt>
                <c:pt idx="12">
                  <c:v>-9.9686336390000001</c:v>
                </c:pt>
                <c:pt idx="13">
                  <c:v>-11.97980879</c:v>
                </c:pt>
                <c:pt idx="14">
                  <c:v>-1.3478236640000001</c:v>
                </c:pt>
                <c:pt idx="15">
                  <c:v>-3.394147851</c:v>
                </c:pt>
                <c:pt idx="16">
                  <c:v>0.419464367</c:v>
                </c:pt>
                <c:pt idx="17">
                  <c:v>3.103936992</c:v>
                </c:pt>
                <c:pt idx="18">
                  <c:v>-4.2206526850000001</c:v>
                </c:pt>
                <c:pt idx="19">
                  <c:v>-1.4909627089999999</c:v>
                </c:pt>
                <c:pt idx="20">
                  <c:v>-7.8904593170000004</c:v>
                </c:pt>
                <c:pt idx="21">
                  <c:v>1.2074878710000001</c:v>
                </c:pt>
                <c:pt idx="22">
                  <c:v>-4.1801030949999998</c:v>
                </c:pt>
                <c:pt idx="23">
                  <c:v>3.0748318750000001</c:v>
                </c:pt>
                <c:pt idx="24">
                  <c:v>8.3263682039999996</c:v>
                </c:pt>
                <c:pt idx="25">
                  <c:v>-3.815746356</c:v>
                </c:pt>
                <c:pt idx="26">
                  <c:v>-0.75843015000000003</c:v>
                </c:pt>
                <c:pt idx="27">
                  <c:v>6.3798649530000002</c:v>
                </c:pt>
                <c:pt idx="28">
                  <c:v>6.3734633780000003</c:v>
                </c:pt>
                <c:pt idx="29">
                  <c:v>10.459112080000001</c:v>
                </c:pt>
                <c:pt idx="30">
                  <c:v>26.428442759999999</c:v>
                </c:pt>
                <c:pt idx="31">
                  <c:v>22.715573039999999</c:v>
                </c:pt>
                <c:pt idx="32">
                  <c:v>46.942008219999998</c:v>
                </c:pt>
                <c:pt idx="33">
                  <c:v>-1.975609433</c:v>
                </c:pt>
                <c:pt idx="34">
                  <c:v>5.229559107</c:v>
                </c:pt>
                <c:pt idx="35">
                  <c:v>3.7026915499999999</c:v>
                </c:pt>
                <c:pt idx="36">
                  <c:v>16.417035670000001</c:v>
                </c:pt>
                <c:pt idx="37">
                  <c:v>16.183690639999998</c:v>
                </c:pt>
                <c:pt idx="38">
                  <c:v>9.4570484290000003</c:v>
                </c:pt>
                <c:pt idx="39">
                  <c:v>6.1458599380000001</c:v>
                </c:pt>
                <c:pt idx="40">
                  <c:v>4.4971673059999997</c:v>
                </c:pt>
                <c:pt idx="41">
                  <c:v>1.5468744619999999</c:v>
                </c:pt>
                <c:pt idx="42">
                  <c:v>-16.950821439999999</c:v>
                </c:pt>
                <c:pt idx="43">
                  <c:v>-11.213649289999999</c:v>
                </c:pt>
                <c:pt idx="44">
                  <c:v>-16.236561200000001</c:v>
                </c:pt>
                <c:pt idx="45">
                  <c:v>11.173417239999999</c:v>
                </c:pt>
                <c:pt idx="46">
                  <c:v>15.52752755</c:v>
                </c:pt>
                <c:pt idx="47">
                  <c:v>3.0954840579999998</c:v>
                </c:pt>
                <c:pt idx="48">
                  <c:v>5.9946941770000004</c:v>
                </c:pt>
                <c:pt idx="49">
                  <c:v>8.7603708559999998</c:v>
                </c:pt>
                <c:pt idx="50">
                  <c:v>12.03710931</c:v>
                </c:pt>
                <c:pt idx="51">
                  <c:v>-4.2325247969999999</c:v>
                </c:pt>
                <c:pt idx="52">
                  <c:v>6.5594095320000001</c:v>
                </c:pt>
                <c:pt idx="53">
                  <c:v>0.67287811500000005</c:v>
                </c:pt>
                <c:pt idx="54">
                  <c:v>3.704853645</c:v>
                </c:pt>
                <c:pt idx="55">
                  <c:v>-7.4794166999999995E-2</c:v>
                </c:pt>
                <c:pt idx="56">
                  <c:v>2.397645764</c:v>
                </c:pt>
                <c:pt idx="57">
                  <c:v>-8.2226647239999995</c:v>
                </c:pt>
                <c:pt idx="58">
                  <c:v>-5.1418446790000001</c:v>
                </c:pt>
                <c:pt idx="59">
                  <c:v>5.1928116620000004</c:v>
                </c:pt>
                <c:pt idx="60">
                  <c:v>2.9433785970000002</c:v>
                </c:pt>
                <c:pt idx="61">
                  <c:v>-8.3612799039999999</c:v>
                </c:pt>
                <c:pt idx="62">
                  <c:v>-6.1953008089999999</c:v>
                </c:pt>
                <c:pt idx="63">
                  <c:v>0.14821982</c:v>
                </c:pt>
                <c:pt idx="64">
                  <c:v>-14.14039416</c:v>
                </c:pt>
                <c:pt idx="65">
                  <c:v>-5.8201365579999997</c:v>
                </c:pt>
                <c:pt idx="66">
                  <c:v>4.6556742900000003</c:v>
                </c:pt>
                <c:pt idx="67">
                  <c:v>7.866739119</c:v>
                </c:pt>
                <c:pt idx="68">
                  <c:v>-4.5786845190000003</c:v>
                </c:pt>
                <c:pt idx="69">
                  <c:v>16.832736199999999</c:v>
                </c:pt>
                <c:pt idx="70">
                  <c:v>2.169125529</c:v>
                </c:pt>
              </c:numCache>
            </c:numRef>
          </c:val>
          <c:extLst>
            <c:ext xmlns:c16="http://schemas.microsoft.com/office/drawing/2014/chart" uri="{C3380CC4-5D6E-409C-BE32-E72D297353CC}">
              <c16:uniqueId val="{0000000E-D1DF-46E2-BA58-F63EB63BB863}"/>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'F26'!$D$5</c:f>
              <c:strCache>
                <c:ptCount val="1"/>
                <c:pt idx="0">
                  <c:v>Variación promedio</c:v>
                </c:pt>
              </c:strCache>
            </c:strRef>
          </c:tx>
          <c:spPr>
            <a:ln w="28575" cap="rnd">
              <a:solidFill>
                <a:srgbClr val="60686D"/>
              </a:solidFill>
              <a:round/>
            </a:ln>
            <a:effectLst/>
          </c:spPr>
          <c:marker>
            <c:symbol val="none"/>
          </c:marker>
          <c:cat>
            <c:multiLvlStrRef>
              <c:f>'F26'!$A$6:$B$76</c:f>
              <c:multiLvlStrCache>
                <c:ptCount val="7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lvl>
                <c:lvl>
                  <c:pt idx="0">
                    <c:v>2013</c:v>
                  </c:pt>
                  <c:pt idx="12">
                    <c:v>2014</c:v>
                  </c:pt>
                  <c:pt idx="24">
                    <c:v>2015</c:v>
                  </c:pt>
                  <c:pt idx="36">
                    <c:v>2016</c:v>
                  </c:pt>
                  <c:pt idx="48">
                    <c:v>2017</c:v>
                  </c:pt>
                  <c:pt idx="60">
                    <c:v>2018</c:v>
                  </c:pt>
                </c:lvl>
              </c:multiLvlStrCache>
            </c:multiLvlStrRef>
          </c:cat>
          <c:val>
            <c:numRef>
              <c:f>'F26'!$D$6:$D$76</c:f>
              <c:numCache>
                <c:formatCode>General</c:formatCode>
                <c:ptCount val="71"/>
                <c:pt idx="0">
                  <c:v>1.2791846654166701</c:v>
                </c:pt>
                <c:pt idx="1">
                  <c:v>1.8970455079999999</c:v>
                </c:pt>
                <c:pt idx="2">
                  <c:v>0.99112137433333303</c:v>
                </c:pt>
                <c:pt idx="3">
                  <c:v>1.8028109214166701</c:v>
                </c:pt>
                <c:pt idx="4">
                  <c:v>1.81515879341667</c:v>
                </c:pt>
                <c:pt idx="5">
                  <c:v>1.96126835458333</c:v>
                </c:pt>
                <c:pt idx="6">
                  <c:v>0.2964403135</c:v>
                </c:pt>
                <c:pt idx="7">
                  <c:v>-0.73651210983333304</c:v>
                </c:pt>
                <c:pt idx="8">
                  <c:v>-2.0082536449999999</c:v>
                </c:pt>
                <c:pt idx="9">
                  <c:v>-1.41148406</c:v>
                </c:pt>
                <c:pt idx="10">
                  <c:v>-1.19188530775</c:v>
                </c:pt>
                <c:pt idx="11">
                  <c:v>-0.80734699791666698</c:v>
                </c:pt>
                <c:pt idx="12">
                  <c:v>-1.11350825875</c:v>
                </c:pt>
                <c:pt idx="13">
                  <c:v>-2.9977496137499999</c:v>
                </c:pt>
                <c:pt idx="14">
                  <c:v>-3.1471256004166701</c:v>
                </c:pt>
                <c:pt idx="15">
                  <c:v>-3.89671751225</c:v>
                </c:pt>
                <c:pt idx="16">
                  <c:v>-4.2199184369999996</c:v>
                </c:pt>
                <c:pt idx="17">
                  <c:v>-3.94729298416667</c:v>
                </c:pt>
                <c:pt idx="18">
                  <c:v>-3.3740616970833299</c:v>
                </c:pt>
                <c:pt idx="19">
                  <c:v>-3.1482974712499998</c:v>
                </c:pt>
                <c:pt idx="20">
                  <c:v>-3.18189289433333</c:v>
                </c:pt>
                <c:pt idx="21">
                  <c:v>-3.3214301996666702</c:v>
                </c:pt>
                <c:pt idx="22">
                  <c:v>-3.3087412546666699</c:v>
                </c:pt>
                <c:pt idx="23">
                  <c:v>-3.0555725537499998</c:v>
                </c:pt>
                <c:pt idx="24">
                  <c:v>-1.5309890668333299</c:v>
                </c:pt>
                <c:pt idx="25">
                  <c:v>-0.85065053066666696</c:v>
                </c:pt>
                <c:pt idx="26">
                  <c:v>-0.80153440450000002</c:v>
                </c:pt>
                <c:pt idx="27">
                  <c:v>1.29666625E-2</c:v>
                </c:pt>
                <c:pt idx="28">
                  <c:v>0.50913324675000005</c:v>
                </c:pt>
                <c:pt idx="29">
                  <c:v>1.1220645040833299</c:v>
                </c:pt>
                <c:pt idx="30">
                  <c:v>3.67615579116667</c:v>
                </c:pt>
                <c:pt idx="31">
                  <c:v>5.6933671035833298</c:v>
                </c:pt>
                <c:pt idx="32">
                  <c:v>10.2627393983333</c:v>
                </c:pt>
                <c:pt idx="33">
                  <c:v>9.9974812896666698</c:v>
                </c:pt>
                <c:pt idx="34">
                  <c:v>10.7816198065</c:v>
                </c:pt>
                <c:pt idx="35">
                  <c:v>10.833941446083299</c:v>
                </c:pt>
                <c:pt idx="36">
                  <c:v>11.5081637349167</c:v>
                </c:pt>
                <c:pt idx="37">
                  <c:v>13.174783484583299</c:v>
                </c:pt>
                <c:pt idx="38">
                  <c:v>14.026073366166701</c:v>
                </c:pt>
                <c:pt idx="39">
                  <c:v>14.00657294825</c:v>
                </c:pt>
                <c:pt idx="40">
                  <c:v>13.85021494225</c:v>
                </c:pt>
                <c:pt idx="41">
                  <c:v>13.107528474083299</c:v>
                </c:pt>
                <c:pt idx="42">
                  <c:v>9.4925897907499994</c:v>
                </c:pt>
                <c:pt idx="43">
                  <c:v>6.6651545965833296</c:v>
                </c:pt>
                <c:pt idx="44">
                  <c:v>1.40027381158333</c:v>
                </c:pt>
                <c:pt idx="45">
                  <c:v>2.49602603433333</c:v>
                </c:pt>
                <c:pt idx="46">
                  <c:v>3.3541900712500001</c:v>
                </c:pt>
                <c:pt idx="47">
                  <c:v>3.30358944691667</c:v>
                </c:pt>
                <c:pt idx="48">
                  <c:v>2.4350609891666699</c:v>
                </c:pt>
                <c:pt idx="49">
                  <c:v>1.81645100716667</c:v>
                </c:pt>
                <c:pt idx="50">
                  <c:v>2.0314560805833302</c:v>
                </c:pt>
                <c:pt idx="51">
                  <c:v>1.1665906859999999</c:v>
                </c:pt>
                <c:pt idx="52">
                  <c:v>1.33844420483333</c:v>
                </c:pt>
                <c:pt idx="53">
                  <c:v>1.2656111759166699</c:v>
                </c:pt>
                <c:pt idx="54">
                  <c:v>2.9869174329999999</c:v>
                </c:pt>
                <c:pt idx="55">
                  <c:v>3.9151553599166702</c:v>
                </c:pt>
                <c:pt idx="56">
                  <c:v>5.4680059402500003</c:v>
                </c:pt>
                <c:pt idx="57">
                  <c:v>3.8516657765833302</c:v>
                </c:pt>
                <c:pt idx="58">
                  <c:v>2.12921809083333</c:v>
                </c:pt>
                <c:pt idx="59">
                  <c:v>2.3039953911666702</c:v>
                </c:pt>
                <c:pt idx="60">
                  <c:v>2.04971909283333</c:v>
                </c:pt>
                <c:pt idx="61">
                  <c:v>0.62291486283333297</c:v>
                </c:pt>
                <c:pt idx="62">
                  <c:v>-0.89645264708333305</c:v>
                </c:pt>
                <c:pt idx="63">
                  <c:v>-0.53139059566666702</c:v>
                </c:pt>
                <c:pt idx="64">
                  <c:v>-2.2563742366666699</c:v>
                </c:pt>
                <c:pt idx="65">
                  <c:v>-2.7974587927500001</c:v>
                </c:pt>
                <c:pt idx="66">
                  <c:v>-2.7182237389999999</c:v>
                </c:pt>
                <c:pt idx="67">
                  <c:v>-2.0564292984999999</c:v>
                </c:pt>
                <c:pt idx="68">
                  <c:v>-2.6377901554166701</c:v>
                </c:pt>
                <c:pt idx="69">
                  <c:v>-0.54984007841666704</c:v>
                </c:pt>
                <c:pt idx="70">
                  <c:v>5.9407438916666701E-2</c:v>
                </c:pt>
              </c:numCache>
            </c:numRef>
          </c:val>
          <c:smooth val="0"/>
          <c:extLst>
            <c:ext xmlns:c16="http://schemas.microsoft.com/office/drawing/2014/chart" uri="{C3380CC4-5D6E-409C-BE32-E72D297353CC}">
              <c16:uniqueId val="{0000000F-D1DF-46E2-BA58-F63EB63BB863}"/>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048888888888889"/>
          <c:y val="2.4253472222222221E-2"/>
          <c:w val="0.75864305555555556"/>
          <c:h val="0.95149305555555552"/>
        </c:manualLayout>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2F46-4638-9138-A66D10E890CF}"/>
              </c:ext>
            </c:extLst>
          </c:dPt>
          <c:dPt>
            <c:idx val="1"/>
            <c:invertIfNegative val="0"/>
            <c:bubble3D val="0"/>
            <c:spPr>
              <a:solidFill>
                <a:srgbClr val="7C878E"/>
              </a:solidFill>
              <a:ln>
                <a:noFill/>
              </a:ln>
              <a:effectLst/>
            </c:spPr>
            <c:extLst>
              <c:ext xmlns:c16="http://schemas.microsoft.com/office/drawing/2014/chart" uri="{C3380CC4-5D6E-409C-BE32-E72D297353CC}">
                <c16:uniqueId val="{00000003-2F46-4638-9138-A66D10E890CF}"/>
              </c:ext>
            </c:extLst>
          </c:dPt>
          <c:dPt>
            <c:idx val="2"/>
            <c:invertIfNegative val="0"/>
            <c:bubble3D val="0"/>
            <c:spPr>
              <a:solidFill>
                <a:srgbClr val="7C878E"/>
              </a:solidFill>
              <a:ln>
                <a:noFill/>
              </a:ln>
              <a:effectLst/>
            </c:spPr>
            <c:extLst>
              <c:ext xmlns:c16="http://schemas.microsoft.com/office/drawing/2014/chart" uri="{C3380CC4-5D6E-409C-BE32-E72D297353CC}">
                <c16:uniqueId val="{00000005-2F46-4638-9138-A66D10E890CF}"/>
              </c:ext>
            </c:extLst>
          </c:dPt>
          <c:dPt>
            <c:idx val="3"/>
            <c:invertIfNegative val="0"/>
            <c:bubble3D val="0"/>
            <c:spPr>
              <a:solidFill>
                <a:srgbClr val="7C878E"/>
              </a:solidFill>
              <a:ln>
                <a:noFill/>
              </a:ln>
              <a:effectLst/>
            </c:spPr>
            <c:extLst>
              <c:ext xmlns:c16="http://schemas.microsoft.com/office/drawing/2014/chart" uri="{C3380CC4-5D6E-409C-BE32-E72D297353CC}">
                <c16:uniqueId val="{00000007-2F46-4638-9138-A66D10E890CF}"/>
              </c:ext>
            </c:extLst>
          </c:dPt>
          <c:dPt>
            <c:idx val="4"/>
            <c:invertIfNegative val="0"/>
            <c:bubble3D val="0"/>
            <c:spPr>
              <a:solidFill>
                <a:srgbClr val="7C878E"/>
              </a:solidFill>
              <a:ln>
                <a:noFill/>
              </a:ln>
              <a:effectLst/>
            </c:spPr>
            <c:extLst>
              <c:ext xmlns:c16="http://schemas.microsoft.com/office/drawing/2014/chart" uri="{C3380CC4-5D6E-409C-BE32-E72D297353CC}">
                <c16:uniqueId val="{00000009-2F46-4638-9138-A66D10E890CF}"/>
              </c:ext>
            </c:extLst>
          </c:dPt>
          <c:dPt>
            <c:idx val="5"/>
            <c:invertIfNegative val="0"/>
            <c:bubble3D val="0"/>
            <c:spPr>
              <a:solidFill>
                <a:srgbClr val="7C878E"/>
              </a:solidFill>
              <a:ln>
                <a:noFill/>
              </a:ln>
              <a:effectLst/>
            </c:spPr>
            <c:extLst>
              <c:ext xmlns:c16="http://schemas.microsoft.com/office/drawing/2014/chart" uri="{C3380CC4-5D6E-409C-BE32-E72D297353CC}">
                <c16:uniqueId val="{0000000B-2F46-4638-9138-A66D10E890CF}"/>
              </c:ext>
            </c:extLst>
          </c:dPt>
          <c:dPt>
            <c:idx val="6"/>
            <c:invertIfNegative val="0"/>
            <c:bubble3D val="0"/>
            <c:spPr>
              <a:solidFill>
                <a:srgbClr val="7C878E"/>
              </a:solidFill>
              <a:ln>
                <a:noFill/>
              </a:ln>
              <a:effectLst/>
            </c:spPr>
            <c:extLst>
              <c:ext xmlns:c16="http://schemas.microsoft.com/office/drawing/2014/chart" uri="{C3380CC4-5D6E-409C-BE32-E72D297353CC}">
                <c16:uniqueId val="{0000000D-2F46-4638-9138-A66D10E890CF}"/>
              </c:ext>
            </c:extLst>
          </c:dPt>
          <c:dPt>
            <c:idx val="7"/>
            <c:invertIfNegative val="0"/>
            <c:bubble3D val="0"/>
            <c:spPr>
              <a:solidFill>
                <a:srgbClr val="7C878E"/>
              </a:solidFill>
              <a:ln>
                <a:noFill/>
              </a:ln>
              <a:effectLst/>
            </c:spPr>
            <c:extLst>
              <c:ext xmlns:c16="http://schemas.microsoft.com/office/drawing/2014/chart" uri="{C3380CC4-5D6E-409C-BE32-E72D297353CC}">
                <c16:uniqueId val="{0000000F-2F46-4638-9138-A66D10E890CF}"/>
              </c:ext>
            </c:extLst>
          </c:dPt>
          <c:dPt>
            <c:idx val="8"/>
            <c:invertIfNegative val="0"/>
            <c:bubble3D val="0"/>
            <c:spPr>
              <a:solidFill>
                <a:srgbClr val="7C878E"/>
              </a:solidFill>
              <a:ln>
                <a:noFill/>
              </a:ln>
              <a:effectLst/>
            </c:spPr>
            <c:extLst>
              <c:ext xmlns:c16="http://schemas.microsoft.com/office/drawing/2014/chart" uri="{C3380CC4-5D6E-409C-BE32-E72D297353CC}">
                <c16:uniqueId val="{00000011-2F46-4638-9138-A66D10E890CF}"/>
              </c:ext>
            </c:extLst>
          </c:dPt>
          <c:dPt>
            <c:idx val="9"/>
            <c:invertIfNegative val="0"/>
            <c:bubble3D val="0"/>
            <c:spPr>
              <a:solidFill>
                <a:srgbClr val="7C878E"/>
              </a:solidFill>
              <a:ln>
                <a:noFill/>
              </a:ln>
              <a:effectLst/>
            </c:spPr>
            <c:extLst>
              <c:ext xmlns:c16="http://schemas.microsoft.com/office/drawing/2014/chart" uri="{C3380CC4-5D6E-409C-BE32-E72D297353CC}">
                <c16:uniqueId val="{00000013-2F46-4638-9138-A66D10E890CF}"/>
              </c:ext>
            </c:extLst>
          </c:dPt>
          <c:dPt>
            <c:idx val="10"/>
            <c:invertIfNegative val="0"/>
            <c:bubble3D val="0"/>
            <c:spPr>
              <a:solidFill>
                <a:srgbClr val="7C878E"/>
              </a:solidFill>
              <a:ln>
                <a:noFill/>
              </a:ln>
              <a:effectLst/>
            </c:spPr>
            <c:extLst>
              <c:ext xmlns:c16="http://schemas.microsoft.com/office/drawing/2014/chart" uri="{C3380CC4-5D6E-409C-BE32-E72D297353CC}">
                <c16:uniqueId val="{00000015-2F46-4638-9138-A66D10E890CF}"/>
              </c:ext>
            </c:extLst>
          </c:dPt>
          <c:dPt>
            <c:idx val="11"/>
            <c:invertIfNegative val="0"/>
            <c:bubble3D val="0"/>
            <c:spPr>
              <a:solidFill>
                <a:srgbClr val="7C878E"/>
              </a:solidFill>
              <a:ln>
                <a:noFill/>
              </a:ln>
              <a:effectLst/>
            </c:spPr>
            <c:extLst>
              <c:ext xmlns:c16="http://schemas.microsoft.com/office/drawing/2014/chart" uri="{C3380CC4-5D6E-409C-BE32-E72D297353CC}">
                <c16:uniqueId val="{00000017-2F46-4638-9138-A66D10E890CF}"/>
              </c:ext>
            </c:extLst>
          </c:dPt>
          <c:dPt>
            <c:idx val="12"/>
            <c:invertIfNegative val="0"/>
            <c:bubble3D val="0"/>
            <c:spPr>
              <a:solidFill>
                <a:srgbClr val="7C878E"/>
              </a:solidFill>
              <a:ln>
                <a:noFill/>
              </a:ln>
              <a:effectLst/>
            </c:spPr>
            <c:extLst>
              <c:ext xmlns:c16="http://schemas.microsoft.com/office/drawing/2014/chart" uri="{C3380CC4-5D6E-409C-BE32-E72D297353CC}">
                <c16:uniqueId val="{00000019-2F46-4638-9138-A66D10E890CF}"/>
              </c:ext>
            </c:extLst>
          </c:dPt>
          <c:dPt>
            <c:idx val="13"/>
            <c:invertIfNegative val="0"/>
            <c:bubble3D val="0"/>
            <c:spPr>
              <a:solidFill>
                <a:srgbClr val="7C878E"/>
              </a:solidFill>
              <a:ln>
                <a:noFill/>
              </a:ln>
              <a:effectLst/>
            </c:spPr>
            <c:extLst>
              <c:ext xmlns:c16="http://schemas.microsoft.com/office/drawing/2014/chart" uri="{C3380CC4-5D6E-409C-BE32-E72D297353CC}">
                <c16:uniqueId val="{0000001B-2F46-4638-9138-A66D10E890CF}"/>
              </c:ext>
            </c:extLst>
          </c:dPt>
          <c:dPt>
            <c:idx val="14"/>
            <c:invertIfNegative val="0"/>
            <c:bubble3D val="0"/>
            <c:spPr>
              <a:solidFill>
                <a:srgbClr val="7C878E"/>
              </a:solidFill>
              <a:ln>
                <a:noFill/>
              </a:ln>
              <a:effectLst/>
            </c:spPr>
            <c:extLst>
              <c:ext xmlns:c16="http://schemas.microsoft.com/office/drawing/2014/chart" uri="{C3380CC4-5D6E-409C-BE32-E72D297353CC}">
                <c16:uniqueId val="{0000001D-2F46-4638-9138-A66D10E890CF}"/>
              </c:ext>
            </c:extLst>
          </c:dPt>
          <c:dPt>
            <c:idx val="15"/>
            <c:invertIfNegative val="0"/>
            <c:bubble3D val="0"/>
            <c:spPr>
              <a:solidFill>
                <a:srgbClr val="7C878E"/>
              </a:solidFill>
              <a:ln>
                <a:noFill/>
              </a:ln>
              <a:effectLst/>
            </c:spPr>
            <c:extLst>
              <c:ext xmlns:c16="http://schemas.microsoft.com/office/drawing/2014/chart" uri="{C3380CC4-5D6E-409C-BE32-E72D297353CC}">
                <c16:uniqueId val="{0000001F-2F46-4638-9138-A66D10E890CF}"/>
              </c:ext>
            </c:extLst>
          </c:dPt>
          <c:dPt>
            <c:idx val="16"/>
            <c:invertIfNegative val="0"/>
            <c:bubble3D val="0"/>
            <c:spPr>
              <a:solidFill>
                <a:srgbClr val="7C878E"/>
              </a:solidFill>
              <a:ln>
                <a:noFill/>
              </a:ln>
              <a:effectLst/>
            </c:spPr>
            <c:extLst>
              <c:ext xmlns:c16="http://schemas.microsoft.com/office/drawing/2014/chart" uri="{C3380CC4-5D6E-409C-BE32-E72D297353CC}">
                <c16:uniqueId val="{00000021-2F46-4638-9138-A66D10E890CF}"/>
              </c:ext>
            </c:extLst>
          </c:dPt>
          <c:dPt>
            <c:idx val="17"/>
            <c:invertIfNegative val="0"/>
            <c:bubble3D val="0"/>
            <c:spPr>
              <a:solidFill>
                <a:srgbClr val="7C878E"/>
              </a:solidFill>
              <a:ln>
                <a:noFill/>
              </a:ln>
              <a:effectLst/>
            </c:spPr>
            <c:extLst>
              <c:ext xmlns:c16="http://schemas.microsoft.com/office/drawing/2014/chart" uri="{C3380CC4-5D6E-409C-BE32-E72D297353CC}">
                <c16:uniqueId val="{00000023-2F46-4638-9138-A66D10E890CF}"/>
              </c:ext>
            </c:extLst>
          </c:dPt>
          <c:dPt>
            <c:idx val="18"/>
            <c:invertIfNegative val="0"/>
            <c:bubble3D val="0"/>
            <c:spPr>
              <a:solidFill>
                <a:srgbClr val="B69630"/>
              </a:solidFill>
              <a:ln>
                <a:noFill/>
              </a:ln>
              <a:effectLst/>
            </c:spPr>
            <c:extLst>
              <c:ext xmlns:c16="http://schemas.microsoft.com/office/drawing/2014/chart" uri="{C3380CC4-5D6E-409C-BE32-E72D297353CC}">
                <c16:uniqueId val="{00000025-2F46-4638-9138-A66D10E890CF}"/>
              </c:ext>
            </c:extLst>
          </c:dPt>
          <c:dPt>
            <c:idx val="23"/>
            <c:invertIfNegative val="0"/>
            <c:bubble3D val="0"/>
            <c:spPr>
              <a:solidFill>
                <a:srgbClr val="FBBB27"/>
              </a:solidFill>
              <a:ln>
                <a:noFill/>
              </a:ln>
              <a:effectLst/>
            </c:spPr>
            <c:extLst>
              <c:ext xmlns:c16="http://schemas.microsoft.com/office/drawing/2014/chart" uri="{C3380CC4-5D6E-409C-BE32-E72D297353CC}">
                <c16:uniqueId val="{00000027-2F46-4638-9138-A66D10E890CF}"/>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'F27'!$A$6:$A$38</c:f>
              <c:strCache>
                <c:ptCount val="33"/>
                <c:pt idx="0">
                  <c:v>Tlaxcala</c:v>
                </c:pt>
                <c:pt idx="1">
                  <c:v>Hidalgo</c:v>
                </c:pt>
                <c:pt idx="2">
                  <c:v>Nayarit</c:v>
                </c:pt>
                <c:pt idx="3">
                  <c:v>Estado de México</c:v>
                </c:pt>
                <c:pt idx="4">
                  <c:v>Michoacán</c:v>
                </c:pt>
                <c:pt idx="5">
                  <c:v>Colima</c:v>
                </c:pt>
                <c:pt idx="6">
                  <c:v>San Luis Potosí</c:v>
                </c:pt>
                <c:pt idx="7">
                  <c:v>Chihuahua</c:v>
                </c:pt>
                <c:pt idx="8">
                  <c:v>Coahuila</c:v>
                </c:pt>
                <c:pt idx="9">
                  <c:v>Querétaro</c:v>
                </c:pt>
                <c:pt idx="10">
                  <c:v>Morelos</c:v>
                </c:pt>
                <c:pt idx="11">
                  <c:v>Yucatán</c:v>
                </c:pt>
                <c:pt idx="12">
                  <c:v>Campeche</c:v>
                </c:pt>
                <c:pt idx="13">
                  <c:v>Baja California</c:v>
                </c:pt>
                <c:pt idx="14">
                  <c:v>Guanajuato</c:v>
                </c:pt>
                <c:pt idx="15">
                  <c:v>Puebla</c:v>
                </c:pt>
                <c:pt idx="16">
                  <c:v>Quintana Roo</c:v>
                </c:pt>
                <c:pt idx="17">
                  <c:v>Tamaulipas</c:v>
                </c:pt>
                <c:pt idx="18">
                  <c:v>Nacional</c:v>
                </c:pt>
                <c:pt idx="19">
                  <c:v>Sonora</c:v>
                </c:pt>
                <c:pt idx="20">
                  <c:v>Veracruz</c:v>
                </c:pt>
                <c:pt idx="21">
                  <c:v>Tabasco</c:v>
                </c:pt>
                <c:pt idx="22">
                  <c:v>Nuevo León</c:v>
                </c:pt>
                <c:pt idx="23">
                  <c:v>Jalisco</c:v>
                </c:pt>
                <c:pt idx="24">
                  <c:v>Ciudad de México</c:v>
                </c:pt>
                <c:pt idx="25">
                  <c:v>Zacatecas</c:v>
                </c:pt>
                <c:pt idx="26">
                  <c:v>Sinaloa</c:v>
                </c:pt>
                <c:pt idx="27">
                  <c:v>Guerrero</c:v>
                </c:pt>
                <c:pt idx="28">
                  <c:v>Aguascalientes</c:v>
                </c:pt>
                <c:pt idx="29">
                  <c:v>Durango</c:v>
                </c:pt>
                <c:pt idx="30">
                  <c:v>Oaxaca</c:v>
                </c:pt>
                <c:pt idx="31">
                  <c:v>Chiapas</c:v>
                </c:pt>
                <c:pt idx="32">
                  <c:v>Baja California Sur</c:v>
                </c:pt>
              </c:strCache>
            </c:strRef>
          </c:cat>
          <c:val>
            <c:numRef>
              <c:f>'F27'!$B$6:$B$38</c:f>
              <c:numCache>
                <c:formatCode>0.0</c:formatCode>
                <c:ptCount val="33"/>
                <c:pt idx="0">
                  <c:v>-67.865635940000004</c:v>
                </c:pt>
                <c:pt idx="1">
                  <c:v>-32.733411609999997</c:v>
                </c:pt>
                <c:pt idx="2">
                  <c:v>-25.926284169999999</c:v>
                </c:pt>
                <c:pt idx="3">
                  <c:v>-23.415180419999999</c:v>
                </c:pt>
                <c:pt idx="4">
                  <c:v>-22.345555310000002</c:v>
                </c:pt>
                <c:pt idx="5">
                  <c:v>-18.301564710000001</c:v>
                </c:pt>
                <c:pt idx="6">
                  <c:v>-18.095173590000002</c:v>
                </c:pt>
                <c:pt idx="7">
                  <c:v>-12.4358267</c:v>
                </c:pt>
                <c:pt idx="8">
                  <c:v>-11.99082675</c:v>
                </c:pt>
                <c:pt idx="9">
                  <c:v>-11.359879429999999</c:v>
                </c:pt>
                <c:pt idx="10">
                  <c:v>-10.07574243</c:v>
                </c:pt>
                <c:pt idx="11">
                  <c:v>-9.4923092269999998</c:v>
                </c:pt>
                <c:pt idx="12">
                  <c:v>-9.0465139039999993</c:v>
                </c:pt>
                <c:pt idx="13">
                  <c:v>-8.9359259350000002</c:v>
                </c:pt>
                <c:pt idx="14">
                  <c:v>-7.5925001300000003</c:v>
                </c:pt>
                <c:pt idx="15">
                  <c:v>-7.1591390119999998</c:v>
                </c:pt>
                <c:pt idx="16">
                  <c:v>-5.132175707</c:v>
                </c:pt>
                <c:pt idx="17">
                  <c:v>-3.8335220369999998</c:v>
                </c:pt>
                <c:pt idx="18">
                  <c:v>-3.5206916189999999</c:v>
                </c:pt>
                <c:pt idx="19">
                  <c:v>-2.5651435629999999</c:v>
                </c:pt>
                <c:pt idx="20">
                  <c:v>-0.29277455099999999</c:v>
                </c:pt>
                <c:pt idx="21">
                  <c:v>-4.6209826000000002E-2</c:v>
                </c:pt>
                <c:pt idx="22">
                  <c:v>1.1580669729999999</c:v>
                </c:pt>
                <c:pt idx="23">
                  <c:v>2.169125529</c:v>
                </c:pt>
                <c:pt idx="24">
                  <c:v>3.7602684270000002</c:v>
                </c:pt>
                <c:pt idx="25">
                  <c:v>3.8009846399999998</c:v>
                </c:pt>
                <c:pt idx="26">
                  <c:v>6.0708690829999998</c:v>
                </c:pt>
                <c:pt idx="27">
                  <c:v>6.7196577270000004</c:v>
                </c:pt>
                <c:pt idx="28">
                  <c:v>7.1245682119999998</c:v>
                </c:pt>
                <c:pt idx="29">
                  <c:v>19.901647619999999</c:v>
                </c:pt>
                <c:pt idx="30">
                  <c:v>19.953699279999999</c:v>
                </c:pt>
                <c:pt idx="31">
                  <c:v>30.501242090000002</c:v>
                </c:pt>
                <c:pt idx="32">
                  <c:v>57.483975409999999</c:v>
                </c:pt>
              </c:numCache>
            </c:numRef>
          </c:val>
          <c:extLst>
            <c:ext xmlns:c16="http://schemas.microsoft.com/office/drawing/2014/chart" uri="{C3380CC4-5D6E-409C-BE32-E72D297353CC}">
              <c16:uniqueId val="{00000028-2F46-4638-9138-A66D10E890CF}"/>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'F28'!$C$5</c:f>
              <c:strCache>
                <c:ptCount val="1"/>
                <c:pt idx="0">
                  <c:v>Variación</c:v>
                </c:pt>
              </c:strCache>
            </c:strRef>
          </c:tx>
          <c:spPr>
            <a:solidFill>
              <a:srgbClr val="AFABAB"/>
            </a:solidFill>
            <a:ln>
              <a:noFill/>
            </a:ln>
            <a:effectLst/>
          </c:spPr>
          <c:invertIfNegative val="0"/>
          <c:dPt>
            <c:idx val="9"/>
            <c:invertIfNegative val="0"/>
            <c:bubble3D val="0"/>
            <c:spPr>
              <a:solidFill>
                <a:srgbClr val="AFABAB"/>
              </a:solidFill>
              <a:ln>
                <a:noFill/>
              </a:ln>
              <a:effectLst/>
            </c:spPr>
            <c:extLst>
              <c:ext xmlns:c16="http://schemas.microsoft.com/office/drawing/2014/chart" uri="{C3380CC4-5D6E-409C-BE32-E72D297353CC}">
                <c16:uniqueId val="{00000001-D2F7-446C-AE22-4B18AFEBEE7B}"/>
              </c:ext>
            </c:extLst>
          </c:dPt>
          <c:dPt>
            <c:idx val="21"/>
            <c:invertIfNegative val="0"/>
            <c:bubble3D val="0"/>
            <c:spPr>
              <a:solidFill>
                <a:srgbClr val="AFABAB"/>
              </a:solidFill>
              <a:ln>
                <a:noFill/>
              </a:ln>
              <a:effectLst/>
            </c:spPr>
            <c:extLst>
              <c:ext xmlns:c16="http://schemas.microsoft.com/office/drawing/2014/chart" uri="{C3380CC4-5D6E-409C-BE32-E72D297353CC}">
                <c16:uniqueId val="{00000003-D2F7-446C-AE22-4B18AFEBEE7B}"/>
              </c:ext>
            </c:extLst>
          </c:dPt>
          <c:dPt>
            <c:idx val="33"/>
            <c:invertIfNegative val="0"/>
            <c:bubble3D val="0"/>
            <c:spPr>
              <a:solidFill>
                <a:srgbClr val="AFABAB"/>
              </a:solidFill>
              <a:ln>
                <a:noFill/>
              </a:ln>
              <a:effectLst/>
            </c:spPr>
            <c:extLst>
              <c:ext xmlns:c16="http://schemas.microsoft.com/office/drawing/2014/chart" uri="{C3380CC4-5D6E-409C-BE32-E72D297353CC}">
                <c16:uniqueId val="{00000005-D2F7-446C-AE22-4B18AFEBEE7B}"/>
              </c:ext>
            </c:extLst>
          </c:dPt>
          <c:dPt>
            <c:idx val="45"/>
            <c:invertIfNegative val="0"/>
            <c:bubble3D val="0"/>
            <c:spPr>
              <a:solidFill>
                <a:srgbClr val="AFABAB"/>
              </a:solidFill>
              <a:ln>
                <a:noFill/>
              </a:ln>
              <a:effectLst/>
            </c:spPr>
            <c:extLst>
              <c:ext xmlns:c16="http://schemas.microsoft.com/office/drawing/2014/chart" uri="{C3380CC4-5D6E-409C-BE32-E72D297353CC}">
                <c16:uniqueId val="{00000007-D2F7-446C-AE22-4B18AFEBEE7B}"/>
              </c:ext>
            </c:extLst>
          </c:dPt>
          <c:dPt>
            <c:idx val="57"/>
            <c:invertIfNegative val="0"/>
            <c:bubble3D val="0"/>
            <c:spPr>
              <a:solidFill>
                <a:srgbClr val="AFABAB"/>
              </a:solidFill>
              <a:ln>
                <a:noFill/>
              </a:ln>
              <a:effectLst/>
            </c:spPr>
            <c:extLst>
              <c:ext xmlns:c16="http://schemas.microsoft.com/office/drawing/2014/chart" uri="{C3380CC4-5D6E-409C-BE32-E72D297353CC}">
                <c16:uniqueId val="{00000009-D2F7-446C-AE22-4B18AFEBEE7B}"/>
              </c:ext>
            </c:extLst>
          </c:dPt>
          <c:dPt>
            <c:idx val="69"/>
            <c:invertIfNegative val="0"/>
            <c:bubble3D val="0"/>
            <c:spPr>
              <a:solidFill>
                <a:srgbClr val="AFABAB"/>
              </a:solidFill>
              <a:ln>
                <a:noFill/>
              </a:ln>
              <a:effectLst/>
            </c:spPr>
            <c:extLst>
              <c:ext xmlns:c16="http://schemas.microsoft.com/office/drawing/2014/chart" uri="{C3380CC4-5D6E-409C-BE32-E72D297353CC}">
                <c16:uniqueId val="{0000000B-D2F7-446C-AE22-4B18AFEBEE7B}"/>
              </c:ext>
            </c:extLst>
          </c:dPt>
          <c:dPt>
            <c:idx val="70"/>
            <c:invertIfNegative val="0"/>
            <c:bubble3D val="0"/>
            <c:spPr>
              <a:solidFill>
                <a:srgbClr val="FFC000"/>
              </a:solidFill>
              <a:ln>
                <a:noFill/>
              </a:ln>
              <a:effectLst/>
            </c:spPr>
            <c:extLst>
              <c:ext xmlns:c16="http://schemas.microsoft.com/office/drawing/2014/chart" uri="{C3380CC4-5D6E-409C-BE32-E72D297353CC}">
                <c16:uniqueId val="{0000000D-D2F7-446C-AE22-4B18AFEBEE7B}"/>
              </c:ext>
            </c:extLst>
          </c:dPt>
          <c:cat>
            <c:multiLvlStrRef>
              <c:f>'F28'!$A$6:$B$76</c:f>
              <c:multiLvlStrCache>
                <c:ptCount val="7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lvl>
                <c:lvl>
                  <c:pt idx="0">
                    <c:v>2013</c:v>
                  </c:pt>
                  <c:pt idx="12">
                    <c:v>2014</c:v>
                  </c:pt>
                  <c:pt idx="24">
                    <c:v>2015</c:v>
                  </c:pt>
                  <c:pt idx="36">
                    <c:v>2016</c:v>
                  </c:pt>
                  <c:pt idx="48">
                    <c:v>2017</c:v>
                  </c:pt>
                  <c:pt idx="60">
                    <c:v>2018</c:v>
                  </c:pt>
                </c:lvl>
              </c:multiLvlStrCache>
            </c:multiLvlStrRef>
          </c:cat>
          <c:val>
            <c:numRef>
              <c:f>'F28'!$C$6:$C$76</c:f>
              <c:numCache>
                <c:formatCode>General</c:formatCode>
                <c:ptCount val="71"/>
                <c:pt idx="0">
                  <c:v>4.4309268460000002</c:v>
                </c:pt>
                <c:pt idx="1">
                  <c:v>0.149832985</c:v>
                </c:pt>
                <c:pt idx="2">
                  <c:v>-5.2120835259999998</c:v>
                </c:pt>
                <c:pt idx="3">
                  <c:v>9.8990206690000004</c:v>
                </c:pt>
                <c:pt idx="4">
                  <c:v>-5.2919006999999997E-2</c:v>
                </c:pt>
                <c:pt idx="5">
                  <c:v>0.46850846800000001</c:v>
                </c:pt>
                <c:pt idx="6">
                  <c:v>8.5304505240000008</c:v>
                </c:pt>
                <c:pt idx="7">
                  <c:v>9.3139113699999996</c:v>
                </c:pt>
                <c:pt idx="8">
                  <c:v>8.5934099310000001</c:v>
                </c:pt>
                <c:pt idx="9">
                  <c:v>10.20390411</c:v>
                </c:pt>
                <c:pt idx="10">
                  <c:v>8.2974257359999992</c:v>
                </c:pt>
                <c:pt idx="11">
                  <c:v>7.1740392540000002</c:v>
                </c:pt>
                <c:pt idx="12">
                  <c:v>13.19554604</c:v>
                </c:pt>
                <c:pt idx="13">
                  <c:v>9.6155337000000003</c:v>
                </c:pt>
                <c:pt idx="14">
                  <c:v>14.59552337</c:v>
                </c:pt>
                <c:pt idx="15">
                  <c:v>9.4377793620000006</c:v>
                </c:pt>
                <c:pt idx="16">
                  <c:v>17.333451440000001</c:v>
                </c:pt>
                <c:pt idx="17">
                  <c:v>14.218313419999999</c:v>
                </c:pt>
                <c:pt idx="18">
                  <c:v>10.397428420000001</c:v>
                </c:pt>
                <c:pt idx="19">
                  <c:v>9.4390410780000007</c:v>
                </c:pt>
                <c:pt idx="20">
                  <c:v>9.0856654680000002</c:v>
                </c:pt>
                <c:pt idx="21">
                  <c:v>5.2811459449999996</c:v>
                </c:pt>
                <c:pt idx="22">
                  <c:v>9.6040538770000001</c:v>
                </c:pt>
                <c:pt idx="23">
                  <c:v>16.00662586</c:v>
                </c:pt>
                <c:pt idx="24">
                  <c:v>9.7508594659999996</c:v>
                </c:pt>
                <c:pt idx="25">
                  <c:v>10.24603231</c:v>
                </c:pt>
                <c:pt idx="26">
                  <c:v>6.6624367390000003</c:v>
                </c:pt>
                <c:pt idx="27">
                  <c:v>2.810986003</c:v>
                </c:pt>
                <c:pt idx="28">
                  <c:v>5.3332161000000003E-2</c:v>
                </c:pt>
                <c:pt idx="29">
                  <c:v>5.383147042</c:v>
                </c:pt>
                <c:pt idx="30">
                  <c:v>7.2478435770000003</c:v>
                </c:pt>
                <c:pt idx="31">
                  <c:v>3.667034862</c:v>
                </c:pt>
                <c:pt idx="32">
                  <c:v>9.7031487209999998</c:v>
                </c:pt>
                <c:pt idx="33">
                  <c:v>5.3358819479999999</c:v>
                </c:pt>
                <c:pt idx="34">
                  <c:v>1.707736691</c:v>
                </c:pt>
                <c:pt idx="35">
                  <c:v>4.0435362509999999</c:v>
                </c:pt>
                <c:pt idx="36">
                  <c:v>0.35368904499999998</c:v>
                </c:pt>
                <c:pt idx="37">
                  <c:v>6.1989818540000003</c:v>
                </c:pt>
                <c:pt idx="38">
                  <c:v>1.0677708770000001</c:v>
                </c:pt>
                <c:pt idx="39">
                  <c:v>8.6067682879999996</c:v>
                </c:pt>
                <c:pt idx="40">
                  <c:v>3.5875664490000001</c:v>
                </c:pt>
                <c:pt idx="41">
                  <c:v>4.8888255650000003</c:v>
                </c:pt>
                <c:pt idx="42">
                  <c:v>0.75268086599999995</c:v>
                </c:pt>
                <c:pt idx="43">
                  <c:v>4.2157736610000001</c:v>
                </c:pt>
                <c:pt idx="44">
                  <c:v>1.910364417</c:v>
                </c:pt>
                <c:pt idx="45">
                  <c:v>-1.566717699</c:v>
                </c:pt>
                <c:pt idx="46">
                  <c:v>0.56244193200000003</c:v>
                </c:pt>
                <c:pt idx="47">
                  <c:v>1.3534253599999999</c:v>
                </c:pt>
                <c:pt idx="48">
                  <c:v>-0.29024522400000002</c:v>
                </c:pt>
                <c:pt idx="49">
                  <c:v>0.58701426199999995</c:v>
                </c:pt>
                <c:pt idx="50">
                  <c:v>4.970842727</c:v>
                </c:pt>
                <c:pt idx="51">
                  <c:v>-3.51904298</c:v>
                </c:pt>
                <c:pt idx="52">
                  <c:v>2.3899233350000002</c:v>
                </c:pt>
                <c:pt idx="53">
                  <c:v>5.4374718819999996</c:v>
                </c:pt>
                <c:pt idx="54">
                  <c:v>2.5625122569999998</c:v>
                </c:pt>
                <c:pt idx="55">
                  <c:v>4.8139949849999999</c:v>
                </c:pt>
                <c:pt idx="56">
                  <c:v>4.6922158310000004</c:v>
                </c:pt>
                <c:pt idx="57">
                  <c:v>1.9347800470000001</c:v>
                </c:pt>
                <c:pt idx="58">
                  <c:v>4.1848801189999998</c:v>
                </c:pt>
                <c:pt idx="59">
                  <c:v>5.3740366100000001</c:v>
                </c:pt>
                <c:pt idx="60">
                  <c:v>6.7550842129999999</c:v>
                </c:pt>
                <c:pt idx="61">
                  <c:v>5.8234000190000001</c:v>
                </c:pt>
                <c:pt idx="62">
                  <c:v>3.7379503569999999</c:v>
                </c:pt>
                <c:pt idx="63">
                  <c:v>7.8546316129999996</c:v>
                </c:pt>
                <c:pt idx="64">
                  <c:v>6.4552948280000004</c:v>
                </c:pt>
                <c:pt idx="65">
                  <c:v>1.36709451</c:v>
                </c:pt>
                <c:pt idx="66">
                  <c:v>3.1858791869999998</c:v>
                </c:pt>
                <c:pt idx="67">
                  <c:v>4.261310473</c:v>
                </c:pt>
                <c:pt idx="68">
                  <c:v>-0.15668221800000001</c:v>
                </c:pt>
                <c:pt idx="69">
                  <c:v>5.5369372500000003</c:v>
                </c:pt>
                <c:pt idx="70">
                  <c:v>1.919372348</c:v>
                </c:pt>
              </c:numCache>
            </c:numRef>
          </c:val>
          <c:extLst>
            <c:ext xmlns:c16="http://schemas.microsoft.com/office/drawing/2014/chart" uri="{C3380CC4-5D6E-409C-BE32-E72D297353CC}">
              <c16:uniqueId val="{0000000E-D2F7-446C-AE22-4B18AFEBEE7B}"/>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'F28'!$D$5</c:f>
              <c:strCache>
                <c:ptCount val="1"/>
                <c:pt idx="0">
                  <c:v>Variación promedio</c:v>
                </c:pt>
              </c:strCache>
            </c:strRef>
          </c:tx>
          <c:spPr>
            <a:ln w="28575" cap="rnd">
              <a:solidFill>
                <a:srgbClr val="60686D"/>
              </a:solidFill>
              <a:round/>
            </a:ln>
            <a:effectLst/>
          </c:spPr>
          <c:marker>
            <c:symbol val="none"/>
          </c:marker>
          <c:cat>
            <c:multiLvlStrRef>
              <c:f>'F28'!$A$6:$B$76</c:f>
              <c:multiLvlStrCache>
                <c:ptCount val="7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lvl>
                <c:lvl>
                  <c:pt idx="0">
                    <c:v>2013</c:v>
                  </c:pt>
                  <c:pt idx="12">
                    <c:v>2014</c:v>
                  </c:pt>
                  <c:pt idx="24">
                    <c:v>2015</c:v>
                  </c:pt>
                  <c:pt idx="36">
                    <c:v>2016</c:v>
                  </c:pt>
                  <c:pt idx="48">
                    <c:v>2017</c:v>
                  </c:pt>
                  <c:pt idx="60">
                    <c:v>2018</c:v>
                  </c:pt>
                </c:lvl>
              </c:multiLvlStrCache>
            </c:multiLvlStrRef>
          </c:cat>
          <c:val>
            <c:numRef>
              <c:f>'F28'!$D$6:$D$76</c:f>
              <c:numCache>
                <c:formatCode>General</c:formatCode>
                <c:ptCount val="71"/>
                <c:pt idx="0">
                  <c:v>5.2096253405833304</c:v>
                </c:pt>
                <c:pt idx="1">
                  <c:v>4.7261283707499997</c:v>
                </c:pt>
                <c:pt idx="2">
                  <c:v>3.7154364119166701</c:v>
                </c:pt>
                <c:pt idx="3">
                  <c:v>4.32317685983333</c:v>
                </c:pt>
                <c:pt idx="4">
                  <c:v>3.6286190709166699</c:v>
                </c:pt>
                <c:pt idx="5">
                  <c:v>3.0281190660833301</c:v>
                </c:pt>
                <c:pt idx="6">
                  <c:v>2.98535838425</c:v>
                </c:pt>
                <c:pt idx="7">
                  <c:v>3.461967816</c:v>
                </c:pt>
                <c:pt idx="8">
                  <c:v>4.1443040680833301</c:v>
                </c:pt>
                <c:pt idx="9">
                  <c:v>4.4996045494166701</c:v>
                </c:pt>
                <c:pt idx="10">
                  <c:v>4.9065855998333303</c:v>
                </c:pt>
                <c:pt idx="11">
                  <c:v>5.1497022799999996</c:v>
                </c:pt>
                <c:pt idx="12">
                  <c:v>5.8800872128333301</c:v>
                </c:pt>
                <c:pt idx="13">
                  <c:v>6.6688956057500004</c:v>
                </c:pt>
                <c:pt idx="14">
                  <c:v>8.31952951375</c:v>
                </c:pt>
                <c:pt idx="15">
                  <c:v>8.2810927381666701</c:v>
                </c:pt>
                <c:pt idx="16">
                  <c:v>9.7299569420833301</c:v>
                </c:pt>
                <c:pt idx="17">
                  <c:v>10.875774021416699</c:v>
                </c:pt>
                <c:pt idx="18">
                  <c:v>11.03135551275</c:v>
                </c:pt>
                <c:pt idx="19">
                  <c:v>11.041782988416699</c:v>
                </c:pt>
                <c:pt idx="20">
                  <c:v>11.0828042831667</c:v>
                </c:pt>
                <c:pt idx="21">
                  <c:v>10.6725744360833</c:v>
                </c:pt>
                <c:pt idx="22">
                  <c:v>10.7814601145</c:v>
                </c:pt>
                <c:pt idx="23">
                  <c:v>11.5175089983333</c:v>
                </c:pt>
                <c:pt idx="24">
                  <c:v>11.230451783833299</c:v>
                </c:pt>
                <c:pt idx="25">
                  <c:v>11.282993334666701</c:v>
                </c:pt>
                <c:pt idx="26">
                  <c:v>10.6219027820833</c:v>
                </c:pt>
                <c:pt idx="27">
                  <c:v>10.069670002166699</c:v>
                </c:pt>
                <c:pt idx="28">
                  <c:v>8.6296600622500002</c:v>
                </c:pt>
                <c:pt idx="29">
                  <c:v>7.8933961974166698</c:v>
                </c:pt>
                <c:pt idx="30">
                  <c:v>7.63093079383333</c:v>
                </c:pt>
                <c:pt idx="31">
                  <c:v>7.1499302758333299</c:v>
                </c:pt>
                <c:pt idx="32">
                  <c:v>7.2013872135833301</c:v>
                </c:pt>
                <c:pt idx="33">
                  <c:v>7.2059485471666704</c:v>
                </c:pt>
                <c:pt idx="34">
                  <c:v>6.5479221150000004</c:v>
                </c:pt>
                <c:pt idx="35">
                  <c:v>5.5509979809166703</c:v>
                </c:pt>
                <c:pt idx="36">
                  <c:v>4.7679004458333303</c:v>
                </c:pt>
                <c:pt idx="37">
                  <c:v>4.4306462411666701</c:v>
                </c:pt>
                <c:pt idx="38">
                  <c:v>3.9644240860000002</c:v>
                </c:pt>
                <c:pt idx="39">
                  <c:v>4.4474059430833304</c:v>
                </c:pt>
                <c:pt idx="40">
                  <c:v>4.7419254670833304</c:v>
                </c:pt>
                <c:pt idx="41">
                  <c:v>4.7007320106666697</c:v>
                </c:pt>
                <c:pt idx="42">
                  <c:v>4.1594684514166698</c:v>
                </c:pt>
                <c:pt idx="43">
                  <c:v>4.20519668466667</c:v>
                </c:pt>
                <c:pt idx="44">
                  <c:v>3.5557979926666698</c:v>
                </c:pt>
                <c:pt idx="45">
                  <c:v>2.9805813554166698</c:v>
                </c:pt>
                <c:pt idx="46">
                  <c:v>2.8851401255</c:v>
                </c:pt>
                <c:pt idx="47">
                  <c:v>2.6609642179166699</c:v>
                </c:pt>
                <c:pt idx="48">
                  <c:v>2.6073030288333299</c:v>
                </c:pt>
                <c:pt idx="49">
                  <c:v>2.1396390628333299</c:v>
                </c:pt>
                <c:pt idx="50">
                  <c:v>2.4648950503333298</c:v>
                </c:pt>
                <c:pt idx="51">
                  <c:v>1.454410778</c:v>
                </c:pt>
                <c:pt idx="52">
                  <c:v>1.3546071851666699</c:v>
                </c:pt>
                <c:pt idx="53">
                  <c:v>1.4003277115833299</c:v>
                </c:pt>
                <c:pt idx="54">
                  <c:v>1.55114699416667</c:v>
                </c:pt>
                <c:pt idx="55">
                  <c:v>1.60099877116667</c:v>
                </c:pt>
                <c:pt idx="56">
                  <c:v>1.83281972233333</c:v>
                </c:pt>
                <c:pt idx="57">
                  <c:v>2.1246112011666698</c:v>
                </c:pt>
                <c:pt idx="58">
                  <c:v>2.4264810500833298</c:v>
                </c:pt>
                <c:pt idx="59">
                  <c:v>2.76153198758333</c:v>
                </c:pt>
                <c:pt idx="60">
                  <c:v>3.348642774</c:v>
                </c:pt>
                <c:pt idx="61">
                  <c:v>3.7850082537500001</c:v>
                </c:pt>
                <c:pt idx="62">
                  <c:v>3.68226722291667</c:v>
                </c:pt>
                <c:pt idx="63">
                  <c:v>4.6300734390000002</c:v>
                </c:pt>
                <c:pt idx="64">
                  <c:v>4.9688543967500003</c:v>
                </c:pt>
                <c:pt idx="65">
                  <c:v>4.6296562824166703</c:v>
                </c:pt>
                <c:pt idx="66">
                  <c:v>4.6816035265833298</c:v>
                </c:pt>
                <c:pt idx="67">
                  <c:v>4.63554648391667</c:v>
                </c:pt>
                <c:pt idx="68">
                  <c:v>4.2314716465000002</c:v>
                </c:pt>
                <c:pt idx="69">
                  <c:v>4.5316514134166699</c:v>
                </c:pt>
                <c:pt idx="70">
                  <c:v>4.3428590991666702</c:v>
                </c:pt>
              </c:numCache>
            </c:numRef>
          </c:val>
          <c:smooth val="0"/>
          <c:extLst>
            <c:ext xmlns:c16="http://schemas.microsoft.com/office/drawing/2014/chart" uri="{C3380CC4-5D6E-409C-BE32-E72D297353CC}">
              <c16:uniqueId val="{0000000F-D2F7-446C-AE22-4B18AFEBEE7B}"/>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8902-450C-9118-56F4BC6ABFDB}"/>
              </c:ext>
            </c:extLst>
          </c:dPt>
          <c:dPt>
            <c:idx val="1"/>
            <c:invertIfNegative val="0"/>
            <c:bubble3D val="0"/>
            <c:spPr>
              <a:solidFill>
                <a:srgbClr val="7C878E"/>
              </a:solidFill>
              <a:ln>
                <a:noFill/>
              </a:ln>
              <a:effectLst/>
            </c:spPr>
            <c:extLst>
              <c:ext xmlns:c16="http://schemas.microsoft.com/office/drawing/2014/chart" uri="{C3380CC4-5D6E-409C-BE32-E72D297353CC}">
                <c16:uniqueId val="{00000003-8902-450C-9118-56F4BC6ABFDB}"/>
              </c:ext>
            </c:extLst>
          </c:dPt>
          <c:dPt>
            <c:idx val="2"/>
            <c:invertIfNegative val="0"/>
            <c:bubble3D val="0"/>
            <c:spPr>
              <a:solidFill>
                <a:srgbClr val="7C878E"/>
              </a:solidFill>
              <a:ln>
                <a:noFill/>
              </a:ln>
              <a:effectLst/>
            </c:spPr>
            <c:extLst>
              <c:ext xmlns:c16="http://schemas.microsoft.com/office/drawing/2014/chart" uri="{C3380CC4-5D6E-409C-BE32-E72D297353CC}">
                <c16:uniqueId val="{00000005-8902-450C-9118-56F4BC6ABFDB}"/>
              </c:ext>
            </c:extLst>
          </c:dPt>
          <c:dPt>
            <c:idx val="3"/>
            <c:invertIfNegative val="0"/>
            <c:bubble3D val="0"/>
            <c:spPr>
              <a:solidFill>
                <a:srgbClr val="7C878E"/>
              </a:solidFill>
              <a:ln>
                <a:noFill/>
              </a:ln>
              <a:effectLst/>
            </c:spPr>
            <c:extLst>
              <c:ext xmlns:c16="http://schemas.microsoft.com/office/drawing/2014/chart" uri="{C3380CC4-5D6E-409C-BE32-E72D297353CC}">
                <c16:uniqueId val="{00000007-8902-450C-9118-56F4BC6ABFDB}"/>
              </c:ext>
            </c:extLst>
          </c:dPt>
          <c:dPt>
            <c:idx val="4"/>
            <c:invertIfNegative val="0"/>
            <c:bubble3D val="0"/>
            <c:spPr>
              <a:solidFill>
                <a:srgbClr val="7C878E"/>
              </a:solidFill>
              <a:ln>
                <a:noFill/>
              </a:ln>
              <a:effectLst/>
            </c:spPr>
            <c:extLst>
              <c:ext xmlns:c16="http://schemas.microsoft.com/office/drawing/2014/chart" uri="{C3380CC4-5D6E-409C-BE32-E72D297353CC}">
                <c16:uniqueId val="{00000009-8902-450C-9118-56F4BC6ABFDB}"/>
              </c:ext>
            </c:extLst>
          </c:dPt>
          <c:dPt>
            <c:idx val="5"/>
            <c:invertIfNegative val="0"/>
            <c:bubble3D val="0"/>
            <c:spPr>
              <a:solidFill>
                <a:srgbClr val="7C878E"/>
              </a:solidFill>
              <a:ln>
                <a:noFill/>
              </a:ln>
              <a:effectLst/>
            </c:spPr>
            <c:extLst>
              <c:ext xmlns:c16="http://schemas.microsoft.com/office/drawing/2014/chart" uri="{C3380CC4-5D6E-409C-BE32-E72D297353CC}">
                <c16:uniqueId val="{0000000B-8902-450C-9118-56F4BC6ABFDB}"/>
              </c:ext>
            </c:extLst>
          </c:dPt>
          <c:dPt>
            <c:idx val="6"/>
            <c:invertIfNegative val="0"/>
            <c:bubble3D val="0"/>
            <c:spPr>
              <a:solidFill>
                <a:srgbClr val="7C878E"/>
              </a:solidFill>
              <a:ln>
                <a:noFill/>
              </a:ln>
              <a:effectLst/>
            </c:spPr>
            <c:extLst>
              <c:ext xmlns:c16="http://schemas.microsoft.com/office/drawing/2014/chart" uri="{C3380CC4-5D6E-409C-BE32-E72D297353CC}">
                <c16:uniqueId val="{0000000D-8902-450C-9118-56F4BC6ABFDB}"/>
              </c:ext>
            </c:extLst>
          </c:dPt>
          <c:dPt>
            <c:idx val="7"/>
            <c:invertIfNegative val="0"/>
            <c:bubble3D val="0"/>
            <c:spPr>
              <a:solidFill>
                <a:srgbClr val="7C878E"/>
              </a:solidFill>
              <a:ln>
                <a:noFill/>
              </a:ln>
              <a:effectLst/>
            </c:spPr>
            <c:extLst>
              <c:ext xmlns:c16="http://schemas.microsoft.com/office/drawing/2014/chart" uri="{C3380CC4-5D6E-409C-BE32-E72D297353CC}">
                <c16:uniqueId val="{0000000F-8902-450C-9118-56F4BC6ABFDB}"/>
              </c:ext>
            </c:extLst>
          </c:dPt>
          <c:dPt>
            <c:idx val="8"/>
            <c:invertIfNegative val="0"/>
            <c:bubble3D val="0"/>
            <c:spPr>
              <a:solidFill>
                <a:srgbClr val="7C878E"/>
              </a:solidFill>
              <a:ln>
                <a:noFill/>
              </a:ln>
              <a:effectLst/>
            </c:spPr>
            <c:extLst>
              <c:ext xmlns:c16="http://schemas.microsoft.com/office/drawing/2014/chart" uri="{C3380CC4-5D6E-409C-BE32-E72D297353CC}">
                <c16:uniqueId val="{00000011-8902-450C-9118-56F4BC6ABFDB}"/>
              </c:ext>
            </c:extLst>
          </c:dPt>
          <c:dPt>
            <c:idx val="9"/>
            <c:invertIfNegative val="0"/>
            <c:bubble3D val="0"/>
            <c:spPr>
              <a:solidFill>
                <a:srgbClr val="7C878E"/>
              </a:solidFill>
              <a:ln>
                <a:noFill/>
              </a:ln>
              <a:effectLst/>
            </c:spPr>
            <c:extLst>
              <c:ext xmlns:c16="http://schemas.microsoft.com/office/drawing/2014/chart" uri="{C3380CC4-5D6E-409C-BE32-E72D297353CC}">
                <c16:uniqueId val="{00000013-8902-450C-9118-56F4BC6ABFDB}"/>
              </c:ext>
            </c:extLst>
          </c:dPt>
          <c:dPt>
            <c:idx val="10"/>
            <c:invertIfNegative val="0"/>
            <c:bubble3D val="0"/>
            <c:spPr>
              <a:solidFill>
                <a:srgbClr val="7C878E"/>
              </a:solidFill>
              <a:ln>
                <a:noFill/>
              </a:ln>
              <a:effectLst/>
            </c:spPr>
            <c:extLst>
              <c:ext xmlns:c16="http://schemas.microsoft.com/office/drawing/2014/chart" uri="{C3380CC4-5D6E-409C-BE32-E72D297353CC}">
                <c16:uniqueId val="{00000015-8902-450C-9118-56F4BC6ABFDB}"/>
              </c:ext>
            </c:extLst>
          </c:dPt>
          <c:dPt>
            <c:idx val="11"/>
            <c:invertIfNegative val="0"/>
            <c:bubble3D val="0"/>
            <c:spPr>
              <a:solidFill>
                <a:srgbClr val="7C878E"/>
              </a:solidFill>
              <a:ln>
                <a:noFill/>
              </a:ln>
              <a:effectLst/>
            </c:spPr>
            <c:extLst>
              <c:ext xmlns:c16="http://schemas.microsoft.com/office/drawing/2014/chart" uri="{C3380CC4-5D6E-409C-BE32-E72D297353CC}">
                <c16:uniqueId val="{00000017-8902-450C-9118-56F4BC6ABFDB}"/>
              </c:ext>
            </c:extLst>
          </c:dPt>
          <c:dPt>
            <c:idx val="12"/>
            <c:invertIfNegative val="0"/>
            <c:bubble3D val="0"/>
            <c:spPr>
              <a:solidFill>
                <a:srgbClr val="7C878E"/>
              </a:solidFill>
              <a:ln>
                <a:noFill/>
              </a:ln>
              <a:effectLst/>
            </c:spPr>
            <c:extLst>
              <c:ext xmlns:c16="http://schemas.microsoft.com/office/drawing/2014/chart" uri="{C3380CC4-5D6E-409C-BE32-E72D297353CC}">
                <c16:uniqueId val="{00000019-8902-450C-9118-56F4BC6ABFDB}"/>
              </c:ext>
            </c:extLst>
          </c:dPt>
          <c:dPt>
            <c:idx val="13"/>
            <c:invertIfNegative val="0"/>
            <c:bubble3D val="0"/>
            <c:spPr>
              <a:solidFill>
                <a:srgbClr val="7C878E"/>
              </a:solidFill>
              <a:ln>
                <a:noFill/>
              </a:ln>
              <a:effectLst/>
            </c:spPr>
            <c:extLst>
              <c:ext xmlns:c16="http://schemas.microsoft.com/office/drawing/2014/chart" uri="{C3380CC4-5D6E-409C-BE32-E72D297353CC}">
                <c16:uniqueId val="{0000001B-8902-450C-9118-56F4BC6ABFDB}"/>
              </c:ext>
            </c:extLst>
          </c:dPt>
          <c:dPt>
            <c:idx val="14"/>
            <c:invertIfNegative val="0"/>
            <c:bubble3D val="0"/>
            <c:spPr>
              <a:solidFill>
                <a:srgbClr val="B69630"/>
              </a:solidFill>
              <a:ln>
                <a:noFill/>
              </a:ln>
              <a:effectLst/>
            </c:spPr>
            <c:extLst>
              <c:ext xmlns:c16="http://schemas.microsoft.com/office/drawing/2014/chart" uri="{C3380CC4-5D6E-409C-BE32-E72D297353CC}">
                <c16:uniqueId val="{0000001D-8902-450C-9118-56F4BC6ABFDB}"/>
              </c:ext>
            </c:extLst>
          </c:dPt>
          <c:dPt>
            <c:idx val="15"/>
            <c:invertIfNegative val="0"/>
            <c:bubble3D val="0"/>
            <c:spPr>
              <a:solidFill>
                <a:srgbClr val="FBBB27"/>
              </a:solidFill>
              <a:ln>
                <a:noFill/>
              </a:ln>
              <a:effectLst/>
            </c:spPr>
            <c:extLst>
              <c:ext xmlns:c16="http://schemas.microsoft.com/office/drawing/2014/chart" uri="{C3380CC4-5D6E-409C-BE32-E72D297353CC}">
                <c16:uniqueId val="{0000001F-8902-450C-9118-56F4BC6ABFDB}"/>
              </c:ext>
            </c:extLst>
          </c:dPt>
          <c:dPt>
            <c:idx val="16"/>
            <c:invertIfNegative val="0"/>
            <c:bubble3D val="0"/>
            <c:spPr>
              <a:solidFill>
                <a:srgbClr val="7C878E"/>
              </a:solidFill>
              <a:ln>
                <a:noFill/>
              </a:ln>
              <a:effectLst/>
            </c:spPr>
            <c:extLst>
              <c:ext xmlns:c16="http://schemas.microsoft.com/office/drawing/2014/chart" uri="{C3380CC4-5D6E-409C-BE32-E72D297353CC}">
                <c16:uniqueId val="{00000021-8902-450C-9118-56F4BC6ABFDB}"/>
              </c:ext>
            </c:extLst>
          </c:dPt>
          <c:dPt>
            <c:idx val="17"/>
            <c:invertIfNegative val="0"/>
            <c:bubble3D val="0"/>
            <c:spPr>
              <a:solidFill>
                <a:srgbClr val="7C878E"/>
              </a:solidFill>
              <a:ln>
                <a:noFill/>
              </a:ln>
              <a:effectLst/>
            </c:spPr>
            <c:extLst>
              <c:ext xmlns:c16="http://schemas.microsoft.com/office/drawing/2014/chart" uri="{C3380CC4-5D6E-409C-BE32-E72D297353CC}">
                <c16:uniqueId val="{00000023-8902-450C-9118-56F4BC6ABFD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'F29'!$A$6:$A$38</c:f>
              <c:strCache>
                <c:ptCount val="33"/>
                <c:pt idx="0">
                  <c:v>Michoacán</c:v>
                </c:pt>
                <c:pt idx="1">
                  <c:v>Puebla</c:v>
                </c:pt>
                <c:pt idx="2">
                  <c:v>Tabasco</c:v>
                </c:pt>
                <c:pt idx="3">
                  <c:v>Nayarit</c:v>
                </c:pt>
                <c:pt idx="4">
                  <c:v>Coahuila</c:v>
                </c:pt>
                <c:pt idx="5">
                  <c:v>Estado de México</c:v>
                </c:pt>
                <c:pt idx="6">
                  <c:v>Hidalgo</c:v>
                </c:pt>
                <c:pt idx="7">
                  <c:v>Sonora</c:v>
                </c:pt>
                <c:pt idx="8">
                  <c:v>Ciudad de México</c:v>
                </c:pt>
                <c:pt idx="9">
                  <c:v>Guanajuato</c:v>
                </c:pt>
                <c:pt idx="10">
                  <c:v>San Luis Potosí</c:v>
                </c:pt>
                <c:pt idx="11">
                  <c:v>Morelos</c:v>
                </c:pt>
                <c:pt idx="12">
                  <c:v>Guerrero</c:v>
                </c:pt>
                <c:pt idx="13">
                  <c:v>Campeche</c:v>
                </c:pt>
                <c:pt idx="14">
                  <c:v>Nacional</c:v>
                </c:pt>
                <c:pt idx="15">
                  <c:v>Jalisco</c:v>
                </c:pt>
                <c:pt idx="16">
                  <c:v>Chiapas</c:v>
                </c:pt>
                <c:pt idx="17">
                  <c:v>Querétaro</c:v>
                </c:pt>
                <c:pt idx="18">
                  <c:v>Durango</c:v>
                </c:pt>
                <c:pt idx="19">
                  <c:v>Baja California Sur</c:v>
                </c:pt>
                <c:pt idx="20">
                  <c:v>Chihuahua</c:v>
                </c:pt>
                <c:pt idx="21">
                  <c:v>Veracruz</c:v>
                </c:pt>
                <c:pt idx="22">
                  <c:v>Sinaloa</c:v>
                </c:pt>
                <c:pt idx="23">
                  <c:v>Colima</c:v>
                </c:pt>
                <c:pt idx="24">
                  <c:v>Yucatán</c:v>
                </c:pt>
                <c:pt idx="25">
                  <c:v>Zacatecas</c:v>
                </c:pt>
                <c:pt idx="26">
                  <c:v>Tlaxcala</c:v>
                </c:pt>
                <c:pt idx="27">
                  <c:v>Tamaulipas</c:v>
                </c:pt>
                <c:pt idx="28">
                  <c:v>Nuevo León</c:v>
                </c:pt>
                <c:pt idx="29">
                  <c:v>Baja California</c:v>
                </c:pt>
                <c:pt idx="30">
                  <c:v>Quintana Roo</c:v>
                </c:pt>
                <c:pt idx="31">
                  <c:v>Aguascalientes</c:v>
                </c:pt>
                <c:pt idx="32">
                  <c:v>Oaxaca</c:v>
                </c:pt>
              </c:strCache>
            </c:strRef>
          </c:cat>
          <c:val>
            <c:numRef>
              <c:f>'F29'!$B$6:$B$38</c:f>
              <c:numCache>
                <c:formatCode>0.0</c:formatCode>
                <c:ptCount val="33"/>
                <c:pt idx="0">
                  <c:v>-14.6979972</c:v>
                </c:pt>
                <c:pt idx="1">
                  <c:v>-8.6267564700000001</c:v>
                </c:pt>
                <c:pt idx="2">
                  <c:v>-3.8788298559999999</c:v>
                </c:pt>
                <c:pt idx="3">
                  <c:v>-3.2997334309999999</c:v>
                </c:pt>
                <c:pt idx="4">
                  <c:v>-2.4781302799999998</c:v>
                </c:pt>
                <c:pt idx="5">
                  <c:v>-2.2605702999999999</c:v>
                </c:pt>
                <c:pt idx="6">
                  <c:v>-0.71643547600000002</c:v>
                </c:pt>
                <c:pt idx="7">
                  <c:v>0.17337303100000001</c:v>
                </c:pt>
                <c:pt idx="8">
                  <c:v>0.34927451599999998</c:v>
                </c:pt>
                <c:pt idx="9">
                  <c:v>0.37907099100000002</c:v>
                </c:pt>
                <c:pt idx="10">
                  <c:v>0.86314286900000003</c:v>
                </c:pt>
                <c:pt idx="11">
                  <c:v>1.136861202</c:v>
                </c:pt>
                <c:pt idx="12">
                  <c:v>1.291615403</c:v>
                </c:pt>
                <c:pt idx="13">
                  <c:v>1.552607235</c:v>
                </c:pt>
                <c:pt idx="14">
                  <c:v>1.6365108500000001</c:v>
                </c:pt>
                <c:pt idx="15">
                  <c:v>1.919372348</c:v>
                </c:pt>
                <c:pt idx="16">
                  <c:v>2.2737859170000001</c:v>
                </c:pt>
                <c:pt idx="17">
                  <c:v>2.5002570139999998</c:v>
                </c:pt>
                <c:pt idx="18">
                  <c:v>2.5038789330000002</c:v>
                </c:pt>
                <c:pt idx="19">
                  <c:v>3.0893739779999998</c:v>
                </c:pt>
                <c:pt idx="20">
                  <c:v>3.2031710800000002</c:v>
                </c:pt>
                <c:pt idx="21">
                  <c:v>4.1040254940000001</c:v>
                </c:pt>
                <c:pt idx="22">
                  <c:v>4.3473097330000003</c:v>
                </c:pt>
                <c:pt idx="23">
                  <c:v>5.2833671879999997</c:v>
                </c:pt>
                <c:pt idx="24">
                  <c:v>5.7061166139999999</c:v>
                </c:pt>
                <c:pt idx="25">
                  <c:v>6.5606537850000004</c:v>
                </c:pt>
                <c:pt idx="26">
                  <c:v>6.7832414830000003</c:v>
                </c:pt>
                <c:pt idx="27">
                  <c:v>6.8282051990000001</c:v>
                </c:pt>
                <c:pt idx="28">
                  <c:v>7.4968424130000004</c:v>
                </c:pt>
                <c:pt idx="29">
                  <c:v>8.2390051389999996</c:v>
                </c:pt>
                <c:pt idx="30">
                  <c:v>11.813264950000001</c:v>
                </c:pt>
                <c:pt idx="31">
                  <c:v>14.34659677</c:v>
                </c:pt>
                <c:pt idx="32">
                  <c:v>28.20657495</c:v>
                </c:pt>
              </c:numCache>
            </c:numRef>
          </c:val>
          <c:extLst>
            <c:ext xmlns:c16="http://schemas.microsoft.com/office/drawing/2014/chart" uri="{C3380CC4-5D6E-409C-BE32-E72D297353CC}">
              <c16:uniqueId val="{00000024-8902-450C-9118-56F4BC6ABFDB}"/>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bg1">
                <a:lumMod val="65000"/>
              </a:schemeClr>
            </a:solidFill>
            <a:ln>
              <a:noFill/>
            </a:ln>
            <a:effectLst/>
          </c:spPr>
          <c:invertIfNegative val="0"/>
          <c:dPt>
            <c:idx val="25"/>
            <c:invertIfNegative val="0"/>
            <c:bubble3D val="0"/>
            <c:spPr>
              <a:solidFill>
                <a:srgbClr val="FFC000"/>
              </a:solidFill>
              <a:ln>
                <a:noFill/>
              </a:ln>
              <a:effectLst/>
            </c:spPr>
            <c:extLst>
              <c:ext xmlns:c16="http://schemas.microsoft.com/office/drawing/2014/chart" uri="{C3380CC4-5D6E-409C-BE32-E72D297353CC}">
                <c16:uniqueId val="{00000001-2D78-4D47-A136-6464EF68CC89}"/>
              </c:ext>
            </c:extLst>
          </c:dPt>
          <c:dLbls>
            <c:dLbl>
              <c:idx val="2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78-4D47-A136-6464EF68CC89}"/>
                </c:ext>
              </c:extLst>
            </c:dLbl>
            <c:dLbl>
              <c:idx val="3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78-4D47-A136-6464EF68CC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'F3'!$A$6:$A$37</c:f>
              <c:strCache>
                <c:ptCount val="32"/>
                <c:pt idx="0">
                  <c:v>Quintana Roo</c:v>
                </c:pt>
                <c:pt idx="1">
                  <c:v>Nayarit</c:v>
                </c:pt>
                <c:pt idx="2">
                  <c:v>Baja California Sur</c:v>
                </c:pt>
                <c:pt idx="3">
                  <c:v>Colima</c:v>
                </c:pt>
                <c:pt idx="4">
                  <c:v>Chiapas</c:v>
                </c:pt>
                <c:pt idx="5">
                  <c:v>Guerrero</c:v>
                </c:pt>
                <c:pt idx="6">
                  <c:v>Oaxaca</c:v>
                </c:pt>
                <c:pt idx="7">
                  <c:v> Yucatán</c:v>
                </c:pt>
                <c:pt idx="8">
                  <c:v>Sinaloa</c:v>
                </c:pt>
                <c:pt idx="9">
                  <c:v>Tlaxcala</c:v>
                </c:pt>
                <c:pt idx="10">
                  <c:v>Michoacán</c:v>
                </c:pt>
                <c:pt idx="11">
                  <c:v>Durango</c:v>
                </c:pt>
                <c:pt idx="12">
                  <c:v>Hidalgo</c:v>
                </c:pt>
                <c:pt idx="13">
                  <c:v>Ciudad de México</c:v>
                </c:pt>
                <c:pt idx="14">
                  <c:v> Zacatecas</c:v>
                </c:pt>
                <c:pt idx="15">
                  <c:v>Morelos</c:v>
                </c:pt>
                <c:pt idx="16">
                  <c:v> Veracruz </c:v>
                </c:pt>
                <c:pt idx="17">
                  <c:v>Tabasco</c:v>
                </c:pt>
                <c:pt idx="18">
                  <c:v>Aguascalientes</c:v>
                </c:pt>
                <c:pt idx="19">
                  <c:v>Querétaro</c:v>
                </c:pt>
                <c:pt idx="20">
                  <c:v>San Luis Potosí</c:v>
                </c:pt>
                <c:pt idx="21">
                  <c:v>Puebla</c:v>
                </c:pt>
                <c:pt idx="22">
                  <c:v>Sonora</c:v>
                </c:pt>
                <c:pt idx="23">
                  <c:v>Campeche</c:v>
                </c:pt>
                <c:pt idx="24">
                  <c:v>Estado de México</c:v>
                </c:pt>
                <c:pt idx="25">
                  <c:v>Jalisco</c:v>
                </c:pt>
                <c:pt idx="26">
                  <c:v>Guanajuato</c:v>
                </c:pt>
                <c:pt idx="27">
                  <c:v>Tamaulipas</c:v>
                </c:pt>
                <c:pt idx="28">
                  <c:v>Baja California</c:v>
                </c:pt>
                <c:pt idx="29">
                  <c:v>Nuevo León</c:v>
                </c:pt>
                <c:pt idx="30">
                  <c:v>Coahuila </c:v>
                </c:pt>
                <c:pt idx="31">
                  <c:v>Chihuahua</c:v>
                </c:pt>
              </c:strCache>
            </c:strRef>
          </c:cat>
          <c:val>
            <c:numRef>
              <c:f>'F3'!$B$6:$B$37</c:f>
              <c:numCache>
                <c:formatCode>_-* #,##0_-;\-* #,##0_-;_-* "-"??_-;_-@_-</c:formatCode>
                <c:ptCount val="32"/>
                <c:pt idx="0">
                  <c:v>52.448</c:v>
                </c:pt>
                <c:pt idx="1">
                  <c:v>135.733</c:v>
                </c:pt>
                <c:pt idx="2">
                  <c:v>223.755</c:v>
                </c:pt>
                <c:pt idx="3">
                  <c:v>553.44799999999998</c:v>
                </c:pt>
                <c:pt idx="4">
                  <c:v>671.19399999999996</c:v>
                </c:pt>
                <c:pt idx="5">
                  <c:v>699.06799999999998</c:v>
                </c:pt>
                <c:pt idx="6">
                  <c:v>858.18700000000001</c:v>
                </c:pt>
                <c:pt idx="7">
                  <c:v>1036.9480000000001</c:v>
                </c:pt>
                <c:pt idx="8">
                  <c:v>1103.1220000000001</c:v>
                </c:pt>
                <c:pt idx="9">
                  <c:v>1439.6369999999999</c:v>
                </c:pt>
                <c:pt idx="10">
                  <c:v>1865.3620000000001</c:v>
                </c:pt>
                <c:pt idx="11">
                  <c:v>1981.49</c:v>
                </c:pt>
                <c:pt idx="12">
                  <c:v>2236.6239999999998</c:v>
                </c:pt>
                <c:pt idx="13">
                  <c:v>2616.8290000000002</c:v>
                </c:pt>
                <c:pt idx="14">
                  <c:v>3073.248</c:v>
                </c:pt>
                <c:pt idx="15">
                  <c:v>3796.3679999999999</c:v>
                </c:pt>
                <c:pt idx="16">
                  <c:v>5958.5860000000002</c:v>
                </c:pt>
                <c:pt idx="17">
                  <c:v>6929.4350000000004</c:v>
                </c:pt>
                <c:pt idx="18">
                  <c:v>9618.4069999999992</c:v>
                </c:pt>
                <c:pt idx="19">
                  <c:v>11110.226000000001</c:v>
                </c:pt>
                <c:pt idx="20">
                  <c:v>15178.105</c:v>
                </c:pt>
                <c:pt idx="21">
                  <c:v>16573.901000000002</c:v>
                </c:pt>
                <c:pt idx="22">
                  <c:v>17727.813999999998</c:v>
                </c:pt>
                <c:pt idx="23">
                  <c:v>18338.525000000001</c:v>
                </c:pt>
                <c:pt idx="24">
                  <c:v>20286.152999999998</c:v>
                </c:pt>
                <c:pt idx="25">
                  <c:v>20405.738000000001</c:v>
                </c:pt>
                <c:pt idx="26">
                  <c:v>24913.687000000002</c:v>
                </c:pt>
                <c:pt idx="27">
                  <c:v>27039.321</c:v>
                </c:pt>
                <c:pt idx="28">
                  <c:v>38661.917000000001</c:v>
                </c:pt>
                <c:pt idx="29">
                  <c:v>39507.468999999997</c:v>
                </c:pt>
                <c:pt idx="30">
                  <c:v>40905.997000000003</c:v>
                </c:pt>
                <c:pt idx="31">
                  <c:v>51944.046999999999</c:v>
                </c:pt>
              </c:numCache>
            </c:numRef>
          </c:val>
          <c:extLst>
            <c:ext xmlns:c16="http://schemas.microsoft.com/office/drawing/2014/chart" uri="{C3380CC4-5D6E-409C-BE32-E72D297353CC}">
              <c16:uniqueId val="{00000003-2D78-4D47-A136-6464EF68CC89}"/>
            </c:ext>
          </c:extLst>
        </c:ser>
        <c:dLbls>
          <c:showLegendKey val="0"/>
          <c:showVal val="0"/>
          <c:showCatName val="0"/>
          <c:showSerName val="0"/>
          <c:showPercent val="0"/>
          <c:showBubbleSize val="0"/>
        </c:dLbls>
        <c:gapWidth val="80"/>
        <c:axId val="479617919"/>
        <c:axId val="479619559"/>
      </c:barChart>
      <c:catAx>
        <c:axId val="4796179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79619559"/>
        <c:crosses val="autoZero"/>
        <c:auto val="1"/>
        <c:lblAlgn val="ctr"/>
        <c:lblOffset val="100"/>
        <c:noMultiLvlLbl val="0"/>
      </c:catAx>
      <c:valAx>
        <c:axId val="479619559"/>
        <c:scaling>
          <c:orientation val="minMax"/>
        </c:scaling>
        <c:delete val="0"/>
        <c:axPos val="b"/>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7961791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7C878E"/>
            </a:solidFill>
            <a:ln>
              <a:noFill/>
            </a:ln>
            <a:effectLst/>
          </c:spPr>
          <c:invertIfNegative val="0"/>
          <c:dPt>
            <c:idx val="13"/>
            <c:invertIfNegative val="0"/>
            <c:bubble3D val="0"/>
            <c:spPr>
              <a:solidFill>
                <a:srgbClr val="FBBB27"/>
              </a:solidFill>
              <a:ln>
                <a:noFill/>
              </a:ln>
              <a:effectLst/>
            </c:spPr>
            <c:extLst>
              <c:ext xmlns:c16="http://schemas.microsoft.com/office/drawing/2014/chart" uri="{C3380CC4-5D6E-409C-BE32-E72D297353CC}">
                <c16:uniqueId val="{00000001-A812-4356-AAFB-D9BAAD23CB6C}"/>
              </c:ext>
            </c:extLst>
          </c:dPt>
          <c:dLbls>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12-4356-AAFB-D9BAAD23CB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'F30'!$A$6:$A$19</c:f>
              <c:strCache>
                <c:ptCount val="14"/>
                <c:pt idx="0">
                  <c:v>2006/01</c:v>
                </c:pt>
                <c:pt idx="1">
                  <c:v>2007/01</c:v>
                </c:pt>
                <c:pt idx="2">
                  <c:v>2008/01</c:v>
                </c:pt>
                <c:pt idx="3">
                  <c:v>2009/01</c:v>
                </c:pt>
                <c:pt idx="4">
                  <c:v>2010/01</c:v>
                </c:pt>
                <c:pt idx="5">
                  <c:v>2011/01</c:v>
                </c:pt>
                <c:pt idx="6">
                  <c:v>2012/01</c:v>
                </c:pt>
                <c:pt idx="7">
                  <c:v>2013/01</c:v>
                </c:pt>
                <c:pt idx="8">
                  <c:v>2014/01</c:v>
                </c:pt>
                <c:pt idx="9">
                  <c:v>2015/01</c:v>
                </c:pt>
                <c:pt idx="10">
                  <c:v>2016/01</c:v>
                </c:pt>
                <c:pt idx="11">
                  <c:v>2017/01</c:v>
                </c:pt>
                <c:pt idx="12">
                  <c:v>2018/01</c:v>
                </c:pt>
                <c:pt idx="13">
                  <c:v>2019/01</c:v>
                </c:pt>
              </c:strCache>
            </c:strRef>
          </c:cat>
          <c:val>
            <c:numRef>
              <c:f>'F30'!$B$6:$B$19</c:f>
              <c:numCache>
                <c:formatCode>#,##0</c:formatCode>
                <c:ptCount val="14"/>
                <c:pt idx="0">
                  <c:v>2687.1648561001002</c:v>
                </c:pt>
                <c:pt idx="1">
                  <c:v>2430.2250173995603</c:v>
                </c:pt>
                <c:pt idx="2">
                  <c:v>2901.6692642530797</c:v>
                </c:pt>
                <c:pt idx="3">
                  <c:v>2041.6361456995198</c:v>
                </c:pt>
                <c:pt idx="4">
                  <c:v>2518.6246698576997</c:v>
                </c:pt>
                <c:pt idx="5">
                  <c:v>2390.0346929418502</c:v>
                </c:pt>
                <c:pt idx="6">
                  <c:v>2264.0491367987197</c:v>
                </c:pt>
                <c:pt idx="7">
                  <c:v>1852.4263139583099</c:v>
                </c:pt>
                <c:pt idx="8">
                  <c:v>1531.4239622842399</c:v>
                </c:pt>
                <c:pt idx="9">
                  <c:v>2021.6652902246099</c:v>
                </c:pt>
                <c:pt idx="10">
                  <c:v>2258.0852418424997</c:v>
                </c:pt>
                <c:pt idx="11">
                  <c:v>2136.5220862707201</c:v>
                </c:pt>
                <c:pt idx="12">
                  <c:v>2544.25634026431</c:v>
                </c:pt>
                <c:pt idx="13">
                  <c:v>2870.5840364288197</c:v>
                </c:pt>
              </c:numCache>
            </c:numRef>
          </c:val>
          <c:extLst>
            <c:ext xmlns:c16="http://schemas.microsoft.com/office/drawing/2014/chart" uri="{C3380CC4-5D6E-409C-BE32-E72D297353CC}">
              <c16:uniqueId val="{00000002-A812-4356-AAFB-D9BAAD23CB6C}"/>
            </c:ext>
          </c:extLst>
        </c:ser>
        <c:dLbls>
          <c:showLegendKey val="0"/>
          <c:showVal val="0"/>
          <c:showCatName val="0"/>
          <c:showSerName val="0"/>
          <c:showPercent val="0"/>
          <c:showBubbleSize val="0"/>
        </c:dLbls>
        <c:gapWidth val="50"/>
        <c:overlap val="-27"/>
        <c:axId val="540025024"/>
        <c:axId val="540032240"/>
      </c:bar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'F31'!$C$5</c:f>
              <c:strCache>
                <c:ptCount val="1"/>
                <c:pt idx="0">
                  <c:v>Producción</c:v>
                </c:pt>
              </c:strCache>
            </c:strRef>
          </c:tx>
          <c:spPr>
            <a:solidFill>
              <a:srgbClr val="C9D0D6"/>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9778-438E-A220-333A874414DD}"/>
              </c:ext>
            </c:extLst>
          </c:dPt>
          <c:dPt>
            <c:idx val="12"/>
            <c:invertIfNegative val="0"/>
            <c:bubble3D val="0"/>
            <c:spPr>
              <a:solidFill>
                <a:srgbClr val="7C878E"/>
              </a:solidFill>
              <a:ln>
                <a:noFill/>
              </a:ln>
              <a:effectLst/>
            </c:spPr>
            <c:extLst>
              <c:ext xmlns:c16="http://schemas.microsoft.com/office/drawing/2014/chart" uri="{C3380CC4-5D6E-409C-BE32-E72D297353CC}">
                <c16:uniqueId val="{00000003-9778-438E-A220-333A874414DD}"/>
              </c:ext>
            </c:extLst>
          </c:dPt>
          <c:dPt>
            <c:idx val="24"/>
            <c:invertIfNegative val="0"/>
            <c:bubble3D val="0"/>
            <c:spPr>
              <a:solidFill>
                <a:srgbClr val="7C878E"/>
              </a:solidFill>
              <a:ln>
                <a:noFill/>
              </a:ln>
              <a:effectLst/>
            </c:spPr>
            <c:extLst>
              <c:ext xmlns:c16="http://schemas.microsoft.com/office/drawing/2014/chart" uri="{C3380CC4-5D6E-409C-BE32-E72D297353CC}">
                <c16:uniqueId val="{00000005-9778-438E-A220-333A874414DD}"/>
              </c:ext>
            </c:extLst>
          </c:dPt>
          <c:dPt>
            <c:idx val="36"/>
            <c:invertIfNegative val="0"/>
            <c:bubble3D val="0"/>
            <c:spPr>
              <a:solidFill>
                <a:srgbClr val="7C878E"/>
              </a:solidFill>
              <a:ln>
                <a:noFill/>
              </a:ln>
              <a:effectLst/>
            </c:spPr>
            <c:extLst>
              <c:ext xmlns:c16="http://schemas.microsoft.com/office/drawing/2014/chart" uri="{C3380CC4-5D6E-409C-BE32-E72D297353CC}">
                <c16:uniqueId val="{00000007-9778-438E-A220-333A874414DD}"/>
              </c:ext>
            </c:extLst>
          </c:dPt>
          <c:dPt>
            <c:idx val="48"/>
            <c:invertIfNegative val="0"/>
            <c:bubble3D val="0"/>
            <c:spPr>
              <a:solidFill>
                <a:srgbClr val="7C878E"/>
              </a:solidFill>
              <a:ln>
                <a:noFill/>
              </a:ln>
              <a:effectLst/>
            </c:spPr>
            <c:extLst>
              <c:ext xmlns:c16="http://schemas.microsoft.com/office/drawing/2014/chart" uri="{C3380CC4-5D6E-409C-BE32-E72D297353CC}">
                <c16:uniqueId val="{00000009-9778-438E-A220-333A874414DD}"/>
              </c:ext>
            </c:extLst>
          </c:dPt>
          <c:dPt>
            <c:idx val="60"/>
            <c:invertIfNegative val="0"/>
            <c:bubble3D val="0"/>
            <c:spPr>
              <a:solidFill>
                <a:srgbClr val="7C878E"/>
              </a:solidFill>
              <a:ln>
                <a:noFill/>
              </a:ln>
              <a:effectLst/>
            </c:spPr>
            <c:extLst>
              <c:ext xmlns:c16="http://schemas.microsoft.com/office/drawing/2014/chart" uri="{C3380CC4-5D6E-409C-BE32-E72D297353CC}">
                <c16:uniqueId val="{0000000B-9778-438E-A220-333A874414DD}"/>
              </c:ext>
            </c:extLst>
          </c:dPt>
          <c:dPt>
            <c:idx val="72"/>
            <c:invertIfNegative val="0"/>
            <c:bubble3D val="0"/>
            <c:spPr>
              <a:solidFill>
                <a:srgbClr val="FBBB27"/>
              </a:solidFill>
              <a:ln>
                <a:noFill/>
              </a:ln>
              <a:effectLst/>
            </c:spPr>
            <c:extLst>
              <c:ext xmlns:c16="http://schemas.microsoft.com/office/drawing/2014/chart" uri="{C3380CC4-5D6E-409C-BE32-E72D297353CC}">
                <c16:uniqueId val="{0000000D-9778-438E-A220-333A874414DD}"/>
              </c:ext>
            </c:extLst>
          </c:dPt>
          <c:cat>
            <c:multiLvlStrRef>
              <c:f>'F31'!$A$6:$B$78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'F31'!$C$6:$C$78</c:f>
              <c:numCache>
                <c:formatCode>#,##0</c:formatCode>
                <c:ptCount val="73"/>
                <c:pt idx="0">
                  <c:v>1852.4263139583099</c:v>
                </c:pt>
                <c:pt idx="1">
                  <c:v>2535.1873905043203</c:v>
                </c:pt>
                <c:pt idx="2">
                  <c:v>2213.1872544768003</c:v>
                </c:pt>
                <c:pt idx="3">
                  <c:v>2416.3128595339999</c:v>
                </c:pt>
                <c:pt idx="4">
                  <c:v>2325.89058914929</c:v>
                </c:pt>
                <c:pt idx="5">
                  <c:v>2873.9798561713596</c:v>
                </c:pt>
                <c:pt idx="6">
                  <c:v>2528.2381572883301</c:v>
                </c:pt>
                <c:pt idx="7">
                  <c:v>2303.9622131168999</c:v>
                </c:pt>
                <c:pt idx="8">
                  <c:v>2472.6312406922802</c:v>
                </c:pt>
                <c:pt idx="9">
                  <c:v>2169.5311961247703</c:v>
                </c:pt>
                <c:pt idx="10">
                  <c:v>2213.7158270262803</c:v>
                </c:pt>
                <c:pt idx="11">
                  <c:v>2168.84843814134</c:v>
                </c:pt>
                <c:pt idx="12">
                  <c:v>1531.4239622842399</c:v>
                </c:pt>
                <c:pt idx="13">
                  <c:v>1571.1338021566801</c:v>
                </c:pt>
                <c:pt idx="14">
                  <c:v>1857.49555324675</c:v>
                </c:pt>
                <c:pt idx="15">
                  <c:v>1712.6041307506</c:v>
                </c:pt>
                <c:pt idx="16">
                  <c:v>2194.1963271803702</c:v>
                </c:pt>
                <c:pt idx="17">
                  <c:v>2339.9108260021098</c:v>
                </c:pt>
                <c:pt idx="18">
                  <c:v>2088.7060126814099</c:v>
                </c:pt>
                <c:pt idx="19">
                  <c:v>1969.0223137855701</c:v>
                </c:pt>
                <c:pt idx="20">
                  <c:v>1848.58051499063</c:v>
                </c:pt>
                <c:pt idx="21">
                  <c:v>2186.9568688466102</c:v>
                </c:pt>
                <c:pt idx="22">
                  <c:v>2067.4044575631901</c:v>
                </c:pt>
                <c:pt idx="23">
                  <c:v>2371.8900409541498</c:v>
                </c:pt>
                <c:pt idx="24">
                  <c:v>2021.6652902246099</c:v>
                </c:pt>
                <c:pt idx="25">
                  <c:v>1981.2913872859301</c:v>
                </c:pt>
                <c:pt idx="26">
                  <c:v>2175.7925032967601</c:v>
                </c:pt>
                <c:pt idx="27">
                  <c:v>2454.9796691860702</c:v>
                </c:pt>
                <c:pt idx="28">
                  <c:v>2835.38893277241</c:v>
                </c:pt>
                <c:pt idx="29">
                  <c:v>2845.4478590107301</c:v>
                </c:pt>
                <c:pt idx="30">
                  <c:v>2898.0166152298102</c:v>
                </c:pt>
                <c:pt idx="31">
                  <c:v>2813.1271433564202</c:v>
                </c:pt>
                <c:pt idx="32">
                  <c:v>3143.1299157581902</c:v>
                </c:pt>
                <c:pt idx="33">
                  <c:v>2193.3566205994998</c:v>
                </c:pt>
                <c:pt idx="34">
                  <c:v>2310.3614939857302</c:v>
                </c:pt>
                <c:pt idx="35">
                  <c:v>2409.4101350422102</c:v>
                </c:pt>
                <c:pt idx="36">
                  <c:v>2258.0852418424997</c:v>
                </c:pt>
                <c:pt idx="37">
                  <c:v>2184.1908896517102</c:v>
                </c:pt>
                <c:pt idx="38">
                  <c:v>2213.6155982721498</c:v>
                </c:pt>
                <c:pt idx="39">
                  <c:v>2298.17853860282</c:v>
                </c:pt>
                <c:pt idx="40">
                  <c:v>2498.9009772949603</c:v>
                </c:pt>
                <c:pt idx="41">
                  <c:v>2193.9788110579802</c:v>
                </c:pt>
                <c:pt idx="42">
                  <c:v>2161.3085843448898</c:v>
                </c:pt>
                <c:pt idx="43">
                  <c:v>2792.7631492255</c:v>
                </c:pt>
                <c:pt idx="44">
                  <c:v>2740.11298786934</c:v>
                </c:pt>
                <c:pt idx="45">
                  <c:v>2499.6131275191697</c:v>
                </c:pt>
                <c:pt idx="46">
                  <c:v>2426.9714445569798</c:v>
                </c:pt>
                <c:pt idx="47">
                  <c:v>2529.1164767554797</c:v>
                </c:pt>
                <c:pt idx="48">
                  <c:v>2136.5220862707201</c:v>
                </c:pt>
                <c:pt idx="49">
                  <c:v>2481.9090202544699</c:v>
                </c:pt>
                <c:pt idx="50">
                  <c:v>2328.3313107573999</c:v>
                </c:pt>
                <c:pt idx="51">
                  <c:v>2374.7405074152998</c:v>
                </c:pt>
                <c:pt idx="52">
                  <c:v>2876.6087823284197</c:v>
                </c:pt>
                <c:pt idx="53">
                  <c:v>2676.1088704878703</c:v>
                </c:pt>
                <c:pt idx="54">
                  <c:v>2436.7303660840603</c:v>
                </c:pt>
                <c:pt idx="55">
                  <c:v>2409.2730917128602</c:v>
                </c:pt>
                <c:pt idx="56">
                  <c:v>2495.33606552745</c:v>
                </c:pt>
                <c:pt idx="57">
                  <c:v>2426.56320474838</c:v>
                </c:pt>
                <c:pt idx="58">
                  <c:v>2761.8561629932801</c:v>
                </c:pt>
                <c:pt idx="59">
                  <c:v>2774.0147783078596</c:v>
                </c:pt>
                <c:pt idx="60">
                  <c:v>2544.25634026431</c:v>
                </c:pt>
                <c:pt idx="61">
                  <c:v>2348.8737803961099</c:v>
                </c:pt>
                <c:pt idx="62">
                  <c:v>2412.2371019304401</c:v>
                </c:pt>
                <c:pt idx="63">
                  <c:v>2355.5576183493004</c:v>
                </c:pt>
                <c:pt idx="64">
                  <c:v>2496.7399535181698</c:v>
                </c:pt>
                <c:pt idx="65">
                  <c:v>2606.94152401471</c:v>
                </c:pt>
                <c:pt idx="66">
                  <c:v>2880.54007975072</c:v>
                </c:pt>
                <c:pt idx="67">
                  <c:v>3199.51588195367</c:v>
                </c:pt>
                <c:pt idx="68">
                  <c:v>2646.0934855472701</c:v>
                </c:pt>
                <c:pt idx="69">
                  <c:v>3115.2683741870801</c:v>
                </c:pt>
                <c:pt idx="70">
                  <c:v>2891.1052997412203</c:v>
                </c:pt>
                <c:pt idx="71">
                  <c:v>3827.9911870573296</c:v>
                </c:pt>
                <c:pt idx="72">
                  <c:v>2870.5840364288197</c:v>
                </c:pt>
              </c:numCache>
            </c:numRef>
          </c:val>
          <c:extLst>
            <c:ext xmlns:c16="http://schemas.microsoft.com/office/drawing/2014/chart" uri="{C3380CC4-5D6E-409C-BE32-E72D297353CC}">
              <c16:uniqueId val="{0000000E-9778-438E-A220-333A874414DD}"/>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'F31'!$D$5</c:f>
              <c:strCache>
                <c:ptCount val="1"/>
                <c:pt idx="0">
                  <c:v>Promedio</c:v>
                </c:pt>
              </c:strCache>
            </c:strRef>
          </c:tx>
          <c:spPr>
            <a:ln w="28575" cap="rnd">
              <a:solidFill>
                <a:srgbClr val="B69630"/>
              </a:solidFill>
              <a:round/>
            </a:ln>
            <a:effectLst/>
          </c:spPr>
          <c:marker>
            <c:symbol val="none"/>
          </c:marker>
          <c:cat>
            <c:multiLvlStrRef>
              <c:f>'F31'!$A$6:$B$78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'F31'!$D$6:$D$78</c:f>
              <c:numCache>
                <c:formatCode>#,##0</c:formatCode>
                <c:ptCount val="73"/>
                <c:pt idx="0">
                  <c:v>2650.3420914265175</c:v>
                </c:pt>
                <c:pt idx="1">
                  <c:v>2671.647880031765</c:v>
                </c:pt>
                <c:pt idx="2">
                  <c:v>2680.3164428844993</c:v>
                </c:pt>
                <c:pt idx="3">
                  <c:v>2721.3134364518669</c:v>
                </c:pt>
                <c:pt idx="4">
                  <c:v>2675.9003988056893</c:v>
                </c:pt>
                <c:pt idx="5">
                  <c:v>2681.871303486636</c:v>
                </c:pt>
                <c:pt idx="6">
                  <c:v>2614.2752216721151</c:v>
                </c:pt>
                <c:pt idx="7">
                  <c:v>2528.7575208318872</c:v>
                </c:pt>
                <c:pt idx="8">
                  <c:v>2504.6057765247592</c:v>
                </c:pt>
                <c:pt idx="9">
                  <c:v>2456.5101742431066</c:v>
                </c:pt>
                <c:pt idx="10">
                  <c:v>2396.3261124426244</c:v>
                </c:pt>
                <c:pt idx="11">
                  <c:v>2339.4926113486649</c:v>
                </c:pt>
                <c:pt idx="12">
                  <c:v>2312.7424153758261</c:v>
                </c:pt>
                <c:pt idx="13">
                  <c:v>2232.4046163468561</c:v>
                </c:pt>
                <c:pt idx="14">
                  <c:v>2202.7636412443521</c:v>
                </c:pt>
                <c:pt idx="15">
                  <c:v>2144.1212471790682</c:v>
                </c:pt>
                <c:pt idx="16">
                  <c:v>2133.1467253483247</c:v>
                </c:pt>
                <c:pt idx="17">
                  <c:v>2088.6409728342205</c:v>
                </c:pt>
                <c:pt idx="18">
                  <c:v>2052.0132941169772</c:v>
                </c:pt>
                <c:pt idx="19">
                  <c:v>2024.101635839367</c:v>
                </c:pt>
                <c:pt idx="20">
                  <c:v>1972.0974086975627</c:v>
                </c:pt>
                <c:pt idx="21">
                  <c:v>1973.5495480910492</c:v>
                </c:pt>
                <c:pt idx="22">
                  <c:v>1961.3569339691248</c:v>
                </c:pt>
                <c:pt idx="23">
                  <c:v>1978.277067536859</c:v>
                </c:pt>
                <c:pt idx="24">
                  <c:v>2019.1305115318899</c:v>
                </c:pt>
                <c:pt idx="25">
                  <c:v>2053.3103102926611</c:v>
                </c:pt>
                <c:pt idx="26">
                  <c:v>2079.8350561301618</c:v>
                </c:pt>
                <c:pt idx="27">
                  <c:v>2141.6996843331181</c:v>
                </c:pt>
                <c:pt idx="28">
                  <c:v>2195.1324014657876</c:v>
                </c:pt>
                <c:pt idx="29">
                  <c:v>2237.2604875498396</c:v>
                </c:pt>
                <c:pt idx="30">
                  <c:v>2304.7030377622063</c:v>
                </c:pt>
                <c:pt idx="31">
                  <c:v>2375.0451068931102</c:v>
                </c:pt>
                <c:pt idx="32">
                  <c:v>2482.9242236237401</c:v>
                </c:pt>
                <c:pt idx="33">
                  <c:v>2483.4575362698147</c:v>
                </c:pt>
                <c:pt idx="34">
                  <c:v>2503.7039559716927</c:v>
                </c:pt>
                <c:pt idx="35">
                  <c:v>2506.8306304790308</c:v>
                </c:pt>
                <c:pt idx="36">
                  <c:v>2526.5322931138548</c:v>
                </c:pt>
                <c:pt idx="37">
                  <c:v>2543.4405849776699</c:v>
                </c:pt>
                <c:pt idx="38">
                  <c:v>2546.5925095589523</c:v>
                </c:pt>
                <c:pt idx="39">
                  <c:v>2533.5257486770147</c:v>
                </c:pt>
                <c:pt idx="40">
                  <c:v>2505.4850857205606</c:v>
                </c:pt>
                <c:pt idx="41">
                  <c:v>2451.1959983911652</c:v>
                </c:pt>
                <c:pt idx="42">
                  <c:v>2389.8036624840884</c:v>
                </c:pt>
                <c:pt idx="43">
                  <c:v>2388.1066629731781</c:v>
                </c:pt>
                <c:pt idx="44">
                  <c:v>2354.5219189824406</c:v>
                </c:pt>
                <c:pt idx="45">
                  <c:v>2380.0432945590796</c:v>
                </c:pt>
                <c:pt idx="46">
                  <c:v>2389.7607904400174</c:v>
                </c:pt>
                <c:pt idx="47">
                  <c:v>2399.7363189161229</c:v>
                </c:pt>
                <c:pt idx="48">
                  <c:v>2389.6060559518087</c:v>
                </c:pt>
                <c:pt idx="49">
                  <c:v>2414.4159001687053</c:v>
                </c:pt>
                <c:pt idx="50">
                  <c:v>2423.9755428758094</c:v>
                </c:pt>
                <c:pt idx="51">
                  <c:v>2430.355706943516</c:v>
                </c:pt>
                <c:pt idx="52">
                  <c:v>2461.8313573629707</c:v>
                </c:pt>
                <c:pt idx="53">
                  <c:v>2502.008862315462</c:v>
                </c:pt>
                <c:pt idx="54">
                  <c:v>2524.9606774603922</c:v>
                </c:pt>
                <c:pt idx="55">
                  <c:v>2493.003172667673</c:v>
                </c:pt>
                <c:pt idx="56">
                  <c:v>2472.605095805849</c:v>
                </c:pt>
                <c:pt idx="57">
                  <c:v>2466.5176022416158</c:v>
                </c:pt>
                <c:pt idx="58">
                  <c:v>2494.4246621113075</c:v>
                </c:pt>
                <c:pt idx="59">
                  <c:v>2514.8328539073395</c:v>
                </c:pt>
                <c:pt idx="60">
                  <c:v>2548.8107084068051</c:v>
                </c:pt>
                <c:pt idx="61">
                  <c:v>2537.7244384186083</c:v>
                </c:pt>
                <c:pt idx="62">
                  <c:v>2544.7165876830281</c:v>
                </c:pt>
                <c:pt idx="63">
                  <c:v>2543.118013594195</c:v>
                </c:pt>
                <c:pt idx="64">
                  <c:v>2511.4622778600074</c:v>
                </c:pt>
                <c:pt idx="65">
                  <c:v>2505.6983323205773</c:v>
                </c:pt>
                <c:pt idx="66">
                  <c:v>2542.6824751261324</c:v>
                </c:pt>
                <c:pt idx="67">
                  <c:v>2608.5360409795335</c:v>
                </c:pt>
                <c:pt idx="68">
                  <c:v>2621.0991593145181</c:v>
                </c:pt>
                <c:pt idx="69">
                  <c:v>2678.4912567677434</c:v>
                </c:pt>
                <c:pt idx="70">
                  <c:v>2689.2620181634052</c:v>
                </c:pt>
                <c:pt idx="71">
                  <c:v>2777.0933855591938</c:v>
                </c:pt>
                <c:pt idx="72">
                  <c:v>2804.2873602395698</c:v>
                </c:pt>
              </c:numCache>
            </c:numRef>
          </c:val>
          <c:smooth val="0"/>
          <c:extLst>
            <c:ext xmlns:c16="http://schemas.microsoft.com/office/drawing/2014/chart" uri="{C3380CC4-5D6E-409C-BE32-E72D297353CC}">
              <c16:uniqueId val="{0000000F-9778-438E-A220-333A874414DD}"/>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BAEB-4AFB-9D90-2791E3398E35}"/>
              </c:ext>
            </c:extLst>
          </c:dPt>
          <c:dPt>
            <c:idx val="1"/>
            <c:invertIfNegative val="0"/>
            <c:bubble3D val="0"/>
            <c:spPr>
              <a:solidFill>
                <a:srgbClr val="7C878E"/>
              </a:solidFill>
              <a:ln>
                <a:noFill/>
              </a:ln>
              <a:effectLst/>
            </c:spPr>
            <c:extLst>
              <c:ext xmlns:c16="http://schemas.microsoft.com/office/drawing/2014/chart" uri="{C3380CC4-5D6E-409C-BE32-E72D297353CC}">
                <c16:uniqueId val="{00000003-BAEB-4AFB-9D90-2791E3398E35}"/>
              </c:ext>
            </c:extLst>
          </c:dPt>
          <c:dPt>
            <c:idx val="2"/>
            <c:invertIfNegative val="0"/>
            <c:bubble3D val="0"/>
            <c:spPr>
              <a:solidFill>
                <a:srgbClr val="7C878E"/>
              </a:solidFill>
              <a:ln>
                <a:noFill/>
              </a:ln>
              <a:effectLst/>
            </c:spPr>
            <c:extLst>
              <c:ext xmlns:c16="http://schemas.microsoft.com/office/drawing/2014/chart" uri="{C3380CC4-5D6E-409C-BE32-E72D297353CC}">
                <c16:uniqueId val="{00000005-BAEB-4AFB-9D90-2791E3398E35}"/>
              </c:ext>
            </c:extLst>
          </c:dPt>
          <c:dPt>
            <c:idx val="3"/>
            <c:invertIfNegative val="0"/>
            <c:bubble3D val="0"/>
            <c:spPr>
              <a:solidFill>
                <a:srgbClr val="7C878E"/>
              </a:solidFill>
              <a:ln>
                <a:noFill/>
              </a:ln>
              <a:effectLst/>
            </c:spPr>
            <c:extLst>
              <c:ext xmlns:c16="http://schemas.microsoft.com/office/drawing/2014/chart" uri="{C3380CC4-5D6E-409C-BE32-E72D297353CC}">
                <c16:uniqueId val="{00000007-BAEB-4AFB-9D90-2791E3398E35}"/>
              </c:ext>
            </c:extLst>
          </c:dPt>
          <c:dPt>
            <c:idx val="4"/>
            <c:invertIfNegative val="0"/>
            <c:bubble3D val="0"/>
            <c:spPr>
              <a:solidFill>
                <a:srgbClr val="7C878E"/>
              </a:solidFill>
              <a:ln>
                <a:noFill/>
              </a:ln>
              <a:effectLst/>
            </c:spPr>
            <c:extLst>
              <c:ext xmlns:c16="http://schemas.microsoft.com/office/drawing/2014/chart" uri="{C3380CC4-5D6E-409C-BE32-E72D297353CC}">
                <c16:uniqueId val="{00000009-BAEB-4AFB-9D90-2791E3398E35}"/>
              </c:ext>
            </c:extLst>
          </c:dPt>
          <c:dPt>
            <c:idx val="5"/>
            <c:invertIfNegative val="0"/>
            <c:bubble3D val="0"/>
            <c:spPr>
              <a:solidFill>
                <a:srgbClr val="7C878E"/>
              </a:solidFill>
              <a:ln>
                <a:noFill/>
              </a:ln>
              <a:effectLst/>
            </c:spPr>
            <c:extLst>
              <c:ext xmlns:c16="http://schemas.microsoft.com/office/drawing/2014/chart" uri="{C3380CC4-5D6E-409C-BE32-E72D297353CC}">
                <c16:uniqueId val="{0000000B-BAEB-4AFB-9D90-2791E3398E35}"/>
              </c:ext>
            </c:extLst>
          </c:dPt>
          <c:dPt>
            <c:idx val="6"/>
            <c:invertIfNegative val="0"/>
            <c:bubble3D val="0"/>
            <c:spPr>
              <a:solidFill>
                <a:srgbClr val="7C878E"/>
              </a:solidFill>
              <a:ln>
                <a:noFill/>
              </a:ln>
              <a:effectLst/>
            </c:spPr>
            <c:extLst>
              <c:ext xmlns:c16="http://schemas.microsoft.com/office/drawing/2014/chart" uri="{C3380CC4-5D6E-409C-BE32-E72D297353CC}">
                <c16:uniqueId val="{0000000D-BAEB-4AFB-9D90-2791E3398E35}"/>
              </c:ext>
            </c:extLst>
          </c:dPt>
          <c:dPt>
            <c:idx val="7"/>
            <c:invertIfNegative val="0"/>
            <c:bubble3D val="0"/>
            <c:spPr>
              <a:solidFill>
                <a:srgbClr val="7C878E"/>
              </a:solidFill>
              <a:ln>
                <a:noFill/>
              </a:ln>
              <a:effectLst/>
            </c:spPr>
            <c:extLst>
              <c:ext xmlns:c16="http://schemas.microsoft.com/office/drawing/2014/chart" uri="{C3380CC4-5D6E-409C-BE32-E72D297353CC}">
                <c16:uniqueId val="{0000000F-BAEB-4AFB-9D90-2791E3398E35}"/>
              </c:ext>
            </c:extLst>
          </c:dPt>
          <c:dPt>
            <c:idx val="8"/>
            <c:invertIfNegative val="0"/>
            <c:bubble3D val="0"/>
            <c:spPr>
              <a:solidFill>
                <a:srgbClr val="7C878E"/>
              </a:solidFill>
              <a:ln>
                <a:noFill/>
              </a:ln>
              <a:effectLst/>
            </c:spPr>
            <c:extLst>
              <c:ext xmlns:c16="http://schemas.microsoft.com/office/drawing/2014/chart" uri="{C3380CC4-5D6E-409C-BE32-E72D297353CC}">
                <c16:uniqueId val="{00000011-BAEB-4AFB-9D90-2791E3398E35}"/>
              </c:ext>
            </c:extLst>
          </c:dPt>
          <c:dPt>
            <c:idx val="9"/>
            <c:invertIfNegative val="0"/>
            <c:bubble3D val="0"/>
            <c:spPr>
              <a:solidFill>
                <a:srgbClr val="7C878E"/>
              </a:solidFill>
              <a:ln>
                <a:noFill/>
              </a:ln>
              <a:effectLst/>
            </c:spPr>
            <c:extLst>
              <c:ext xmlns:c16="http://schemas.microsoft.com/office/drawing/2014/chart" uri="{C3380CC4-5D6E-409C-BE32-E72D297353CC}">
                <c16:uniqueId val="{00000013-BAEB-4AFB-9D90-2791E3398E35}"/>
              </c:ext>
            </c:extLst>
          </c:dPt>
          <c:dPt>
            <c:idx val="10"/>
            <c:invertIfNegative val="0"/>
            <c:bubble3D val="0"/>
            <c:spPr>
              <a:solidFill>
                <a:srgbClr val="7C878E"/>
              </a:solidFill>
              <a:ln>
                <a:noFill/>
              </a:ln>
              <a:effectLst/>
            </c:spPr>
            <c:extLst>
              <c:ext xmlns:c16="http://schemas.microsoft.com/office/drawing/2014/chart" uri="{C3380CC4-5D6E-409C-BE32-E72D297353CC}">
                <c16:uniqueId val="{00000015-BAEB-4AFB-9D90-2791E3398E35}"/>
              </c:ext>
            </c:extLst>
          </c:dPt>
          <c:dPt>
            <c:idx val="11"/>
            <c:invertIfNegative val="0"/>
            <c:bubble3D val="0"/>
            <c:spPr>
              <a:solidFill>
                <a:srgbClr val="7C878E"/>
              </a:solidFill>
              <a:ln>
                <a:noFill/>
              </a:ln>
              <a:effectLst/>
            </c:spPr>
            <c:extLst>
              <c:ext xmlns:c16="http://schemas.microsoft.com/office/drawing/2014/chart" uri="{C3380CC4-5D6E-409C-BE32-E72D297353CC}">
                <c16:uniqueId val="{00000017-BAEB-4AFB-9D90-2791E3398E35}"/>
              </c:ext>
            </c:extLst>
          </c:dPt>
          <c:dPt>
            <c:idx val="12"/>
            <c:invertIfNegative val="0"/>
            <c:bubble3D val="0"/>
            <c:spPr>
              <a:solidFill>
                <a:srgbClr val="7C878E"/>
              </a:solidFill>
              <a:ln>
                <a:noFill/>
              </a:ln>
              <a:effectLst/>
            </c:spPr>
            <c:extLst>
              <c:ext xmlns:c16="http://schemas.microsoft.com/office/drawing/2014/chart" uri="{C3380CC4-5D6E-409C-BE32-E72D297353CC}">
                <c16:uniqueId val="{00000019-BAEB-4AFB-9D90-2791E3398E35}"/>
              </c:ext>
            </c:extLst>
          </c:dPt>
          <c:dPt>
            <c:idx val="13"/>
            <c:invertIfNegative val="0"/>
            <c:bubble3D val="0"/>
            <c:spPr>
              <a:solidFill>
                <a:srgbClr val="7C878E"/>
              </a:solidFill>
              <a:ln>
                <a:noFill/>
              </a:ln>
              <a:effectLst/>
            </c:spPr>
            <c:extLst>
              <c:ext xmlns:c16="http://schemas.microsoft.com/office/drawing/2014/chart" uri="{C3380CC4-5D6E-409C-BE32-E72D297353CC}">
                <c16:uniqueId val="{0000001B-BAEB-4AFB-9D90-2791E3398E35}"/>
              </c:ext>
            </c:extLst>
          </c:dPt>
          <c:dPt>
            <c:idx val="14"/>
            <c:invertIfNegative val="0"/>
            <c:bubble3D val="0"/>
            <c:spPr>
              <a:solidFill>
                <a:srgbClr val="7C878E"/>
              </a:solidFill>
              <a:ln>
                <a:noFill/>
              </a:ln>
              <a:effectLst/>
            </c:spPr>
            <c:extLst>
              <c:ext xmlns:c16="http://schemas.microsoft.com/office/drawing/2014/chart" uri="{C3380CC4-5D6E-409C-BE32-E72D297353CC}">
                <c16:uniqueId val="{0000001D-BAEB-4AFB-9D90-2791E3398E35}"/>
              </c:ext>
            </c:extLst>
          </c:dPt>
          <c:dPt>
            <c:idx val="15"/>
            <c:invertIfNegative val="0"/>
            <c:bubble3D val="0"/>
            <c:spPr>
              <a:solidFill>
                <a:srgbClr val="7C878E"/>
              </a:solidFill>
              <a:ln>
                <a:noFill/>
              </a:ln>
              <a:effectLst/>
            </c:spPr>
            <c:extLst>
              <c:ext xmlns:c16="http://schemas.microsoft.com/office/drawing/2014/chart" uri="{C3380CC4-5D6E-409C-BE32-E72D297353CC}">
                <c16:uniqueId val="{0000001F-BAEB-4AFB-9D90-2791E3398E35}"/>
              </c:ext>
            </c:extLst>
          </c:dPt>
          <c:dPt>
            <c:idx val="16"/>
            <c:invertIfNegative val="0"/>
            <c:bubble3D val="0"/>
            <c:spPr>
              <a:solidFill>
                <a:srgbClr val="7C878E"/>
              </a:solidFill>
              <a:ln>
                <a:noFill/>
              </a:ln>
              <a:effectLst/>
            </c:spPr>
            <c:extLst>
              <c:ext xmlns:c16="http://schemas.microsoft.com/office/drawing/2014/chart" uri="{C3380CC4-5D6E-409C-BE32-E72D297353CC}">
                <c16:uniqueId val="{00000021-BAEB-4AFB-9D90-2791E3398E35}"/>
              </c:ext>
            </c:extLst>
          </c:dPt>
          <c:dPt>
            <c:idx val="17"/>
            <c:invertIfNegative val="0"/>
            <c:bubble3D val="0"/>
            <c:spPr>
              <a:solidFill>
                <a:srgbClr val="7C878E"/>
              </a:solidFill>
              <a:ln>
                <a:noFill/>
              </a:ln>
              <a:effectLst/>
            </c:spPr>
            <c:extLst>
              <c:ext xmlns:c16="http://schemas.microsoft.com/office/drawing/2014/chart" uri="{C3380CC4-5D6E-409C-BE32-E72D297353CC}">
                <c16:uniqueId val="{00000023-BAEB-4AFB-9D90-2791E3398E35}"/>
              </c:ext>
            </c:extLst>
          </c:dPt>
          <c:dPt>
            <c:idx val="29"/>
            <c:invertIfNegative val="0"/>
            <c:bubble3D val="0"/>
            <c:spPr>
              <a:solidFill>
                <a:srgbClr val="FBBB27"/>
              </a:solidFill>
              <a:ln>
                <a:noFill/>
              </a:ln>
              <a:effectLst/>
            </c:spPr>
            <c:extLst>
              <c:ext xmlns:c16="http://schemas.microsoft.com/office/drawing/2014/chart" uri="{C3380CC4-5D6E-409C-BE32-E72D297353CC}">
                <c16:uniqueId val="{00000025-BAEB-4AFB-9D90-2791E3398E35}"/>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'F32'!$A$6:$A$37</c:f>
              <c:strCache>
                <c:ptCount val="32"/>
                <c:pt idx="0">
                  <c:v>Tlaxcala</c:v>
                </c:pt>
                <c:pt idx="1">
                  <c:v>Oaxaca</c:v>
                </c:pt>
                <c:pt idx="2">
                  <c:v>Chiapas</c:v>
                </c:pt>
                <c:pt idx="3">
                  <c:v>Guerrero</c:v>
                </c:pt>
                <c:pt idx="4">
                  <c:v>Morelos</c:v>
                </c:pt>
                <c:pt idx="5">
                  <c:v>Nayarit</c:v>
                </c:pt>
                <c:pt idx="6">
                  <c:v>Tabasco</c:v>
                </c:pt>
                <c:pt idx="7">
                  <c:v>Zacatecas</c:v>
                </c:pt>
                <c:pt idx="8">
                  <c:v>Durango</c:v>
                </c:pt>
                <c:pt idx="9">
                  <c:v>Quintana Roo</c:v>
                </c:pt>
                <c:pt idx="10">
                  <c:v>Colima</c:v>
                </c:pt>
                <c:pt idx="11">
                  <c:v>Hidalgo</c:v>
                </c:pt>
                <c:pt idx="12">
                  <c:v>Aguascalientes</c:v>
                </c:pt>
                <c:pt idx="13">
                  <c:v>Puebla</c:v>
                </c:pt>
                <c:pt idx="14">
                  <c:v>Sinaloa</c:v>
                </c:pt>
                <c:pt idx="15">
                  <c:v>Querétaro</c:v>
                </c:pt>
                <c:pt idx="16">
                  <c:v>Campeche</c:v>
                </c:pt>
                <c:pt idx="17">
                  <c:v>Yucatán</c:v>
                </c:pt>
                <c:pt idx="18">
                  <c:v>Baja California</c:v>
                </c:pt>
                <c:pt idx="19">
                  <c:v>Michoacán</c:v>
                </c:pt>
                <c:pt idx="20">
                  <c:v>Tamaulipas</c:v>
                </c:pt>
                <c:pt idx="21">
                  <c:v>Sonora</c:v>
                </c:pt>
                <c:pt idx="22">
                  <c:v>Coahuila</c:v>
                </c:pt>
                <c:pt idx="23">
                  <c:v>Baja California Sur</c:v>
                </c:pt>
                <c:pt idx="24">
                  <c:v>San Luis Potosí</c:v>
                </c:pt>
                <c:pt idx="25">
                  <c:v>Chihuahua</c:v>
                </c:pt>
                <c:pt idx="26">
                  <c:v>Guanajuato</c:v>
                </c:pt>
                <c:pt idx="27">
                  <c:v>Veracruz</c:v>
                </c:pt>
                <c:pt idx="28">
                  <c:v>Ciudad de México</c:v>
                </c:pt>
                <c:pt idx="29">
                  <c:v>Jalisco</c:v>
                </c:pt>
                <c:pt idx="30">
                  <c:v>Nuevo León</c:v>
                </c:pt>
                <c:pt idx="31">
                  <c:v>Estado de México</c:v>
                </c:pt>
              </c:strCache>
            </c:strRef>
          </c:cat>
          <c:val>
            <c:numRef>
              <c:f>'F32'!$B$6:$B$37</c:f>
              <c:numCache>
                <c:formatCode>0.0</c:formatCode>
                <c:ptCount val="32"/>
                <c:pt idx="0">
                  <c:v>0.2</c:v>
                </c:pt>
                <c:pt idx="1">
                  <c:v>0.5</c:v>
                </c:pt>
                <c:pt idx="2">
                  <c:v>0.6</c:v>
                </c:pt>
                <c:pt idx="3">
                  <c:v>0.7</c:v>
                </c:pt>
                <c:pt idx="4">
                  <c:v>0.7</c:v>
                </c:pt>
                <c:pt idx="5">
                  <c:v>0.7</c:v>
                </c:pt>
                <c:pt idx="6">
                  <c:v>0.8</c:v>
                </c:pt>
                <c:pt idx="7">
                  <c:v>0.8</c:v>
                </c:pt>
                <c:pt idx="8">
                  <c:v>0.9</c:v>
                </c:pt>
                <c:pt idx="9">
                  <c:v>1.1000000000000001</c:v>
                </c:pt>
                <c:pt idx="10">
                  <c:v>1.3</c:v>
                </c:pt>
                <c:pt idx="11">
                  <c:v>1.3</c:v>
                </c:pt>
                <c:pt idx="12">
                  <c:v>1.5</c:v>
                </c:pt>
                <c:pt idx="13">
                  <c:v>2</c:v>
                </c:pt>
                <c:pt idx="14">
                  <c:v>2.1</c:v>
                </c:pt>
                <c:pt idx="15">
                  <c:v>2.2000000000000002</c:v>
                </c:pt>
                <c:pt idx="16">
                  <c:v>2.2999999999999998</c:v>
                </c:pt>
                <c:pt idx="17">
                  <c:v>2.5</c:v>
                </c:pt>
                <c:pt idx="18">
                  <c:v>2.9</c:v>
                </c:pt>
                <c:pt idx="19">
                  <c:v>3.1</c:v>
                </c:pt>
                <c:pt idx="20">
                  <c:v>3.7</c:v>
                </c:pt>
                <c:pt idx="21">
                  <c:v>3.8</c:v>
                </c:pt>
                <c:pt idx="22">
                  <c:v>3.9</c:v>
                </c:pt>
                <c:pt idx="23">
                  <c:v>4.2</c:v>
                </c:pt>
                <c:pt idx="24">
                  <c:v>4.2</c:v>
                </c:pt>
                <c:pt idx="25">
                  <c:v>4.3</c:v>
                </c:pt>
                <c:pt idx="26">
                  <c:v>5</c:v>
                </c:pt>
                <c:pt idx="27">
                  <c:v>5.5</c:v>
                </c:pt>
                <c:pt idx="28">
                  <c:v>7.4</c:v>
                </c:pt>
                <c:pt idx="29">
                  <c:v>8.6999999999999993</c:v>
                </c:pt>
                <c:pt idx="30">
                  <c:v>9</c:v>
                </c:pt>
                <c:pt idx="31">
                  <c:v>12.4</c:v>
                </c:pt>
              </c:numCache>
            </c:numRef>
          </c:val>
          <c:extLst>
            <c:ext xmlns:c16="http://schemas.microsoft.com/office/drawing/2014/chart" uri="{C3380CC4-5D6E-409C-BE32-E72D297353CC}">
              <c16:uniqueId val="{00000026-BAEB-4AFB-9D90-2791E3398E35}"/>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'F33'!$C$5</c:f>
              <c:strCache>
                <c:ptCount val="1"/>
                <c:pt idx="0">
                  <c:v>Exportaciones</c:v>
                </c:pt>
              </c:strCache>
            </c:strRef>
          </c:tx>
          <c:spPr>
            <a:solidFill>
              <a:srgbClr val="C9D0D6"/>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6C81-4659-BD9F-914E4933ABE3}"/>
              </c:ext>
            </c:extLst>
          </c:dPt>
          <c:dPt>
            <c:idx val="12"/>
            <c:invertIfNegative val="0"/>
            <c:bubble3D val="0"/>
            <c:spPr>
              <a:solidFill>
                <a:srgbClr val="7C878E"/>
              </a:solidFill>
              <a:ln>
                <a:noFill/>
              </a:ln>
              <a:effectLst/>
            </c:spPr>
            <c:extLst>
              <c:ext xmlns:c16="http://schemas.microsoft.com/office/drawing/2014/chart" uri="{C3380CC4-5D6E-409C-BE32-E72D297353CC}">
                <c16:uniqueId val="{00000003-6C81-4659-BD9F-914E4933ABE3}"/>
              </c:ext>
            </c:extLst>
          </c:dPt>
          <c:dPt>
            <c:idx val="24"/>
            <c:invertIfNegative val="0"/>
            <c:bubble3D val="0"/>
            <c:spPr>
              <a:solidFill>
                <a:srgbClr val="7C878E"/>
              </a:solidFill>
              <a:ln>
                <a:noFill/>
              </a:ln>
              <a:effectLst/>
            </c:spPr>
            <c:extLst>
              <c:ext xmlns:c16="http://schemas.microsoft.com/office/drawing/2014/chart" uri="{C3380CC4-5D6E-409C-BE32-E72D297353CC}">
                <c16:uniqueId val="{00000005-6C81-4659-BD9F-914E4933ABE3}"/>
              </c:ext>
            </c:extLst>
          </c:dPt>
          <c:dPt>
            <c:idx val="36"/>
            <c:invertIfNegative val="0"/>
            <c:bubble3D val="0"/>
            <c:spPr>
              <a:solidFill>
                <a:srgbClr val="7C878E"/>
              </a:solidFill>
              <a:ln>
                <a:noFill/>
              </a:ln>
              <a:effectLst/>
            </c:spPr>
            <c:extLst>
              <c:ext xmlns:c16="http://schemas.microsoft.com/office/drawing/2014/chart" uri="{C3380CC4-5D6E-409C-BE32-E72D297353CC}">
                <c16:uniqueId val="{00000007-6C81-4659-BD9F-914E4933ABE3}"/>
              </c:ext>
            </c:extLst>
          </c:dPt>
          <c:dPt>
            <c:idx val="48"/>
            <c:invertIfNegative val="0"/>
            <c:bubble3D val="0"/>
            <c:spPr>
              <a:solidFill>
                <a:srgbClr val="7C878E"/>
              </a:solidFill>
              <a:ln>
                <a:noFill/>
              </a:ln>
              <a:effectLst/>
            </c:spPr>
            <c:extLst>
              <c:ext xmlns:c16="http://schemas.microsoft.com/office/drawing/2014/chart" uri="{C3380CC4-5D6E-409C-BE32-E72D297353CC}">
                <c16:uniqueId val="{00000009-6C81-4659-BD9F-914E4933ABE3}"/>
              </c:ext>
            </c:extLst>
          </c:dPt>
          <c:dPt>
            <c:idx val="60"/>
            <c:invertIfNegative val="0"/>
            <c:bubble3D val="0"/>
            <c:spPr>
              <a:solidFill>
                <a:srgbClr val="7C878E"/>
              </a:solidFill>
              <a:ln>
                <a:noFill/>
              </a:ln>
              <a:effectLst/>
            </c:spPr>
            <c:extLst>
              <c:ext xmlns:c16="http://schemas.microsoft.com/office/drawing/2014/chart" uri="{C3380CC4-5D6E-409C-BE32-E72D297353CC}">
                <c16:uniqueId val="{0000000B-6C81-4659-BD9F-914E4933ABE3}"/>
              </c:ext>
            </c:extLst>
          </c:dPt>
          <c:dPt>
            <c:idx val="72"/>
            <c:invertIfNegative val="0"/>
            <c:bubble3D val="0"/>
            <c:spPr>
              <a:solidFill>
                <a:srgbClr val="FBBB27"/>
              </a:solidFill>
              <a:ln>
                <a:noFill/>
              </a:ln>
              <a:effectLst/>
            </c:spPr>
            <c:extLst>
              <c:ext xmlns:c16="http://schemas.microsoft.com/office/drawing/2014/chart" uri="{C3380CC4-5D6E-409C-BE32-E72D297353CC}">
                <c16:uniqueId val="{0000000D-6C81-4659-BD9F-914E4933ABE3}"/>
              </c:ext>
            </c:extLst>
          </c:dPt>
          <c:cat>
            <c:multiLvlStrRef>
              <c:f>'F33'!$A$6:$B$78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'F33'!$C$6:$C$78</c:f>
              <c:numCache>
                <c:formatCode>#,##0</c:formatCode>
                <c:ptCount val="73"/>
                <c:pt idx="0">
                  <c:v>6343</c:v>
                </c:pt>
                <c:pt idx="1">
                  <c:v>6318</c:v>
                </c:pt>
                <c:pt idx="2">
                  <c:v>6647</c:v>
                </c:pt>
                <c:pt idx="3">
                  <c:v>6479</c:v>
                </c:pt>
                <c:pt idx="4">
                  <c:v>6949</c:v>
                </c:pt>
                <c:pt idx="5">
                  <c:v>6766</c:v>
                </c:pt>
                <c:pt idx="6">
                  <c:v>6997</c:v>
                </c:pt>
                <c:pt idx="7">
                  <c:v>7960</c:v>
                </c:pt>
                <c:pt idx="8">
                  <c:v>7340</c:v>
                </c:pt>
                <c:pt idx="9">
                  <c:v>7398</c:v>
                </c:pt>
                <c:pt idx="10">
                  <c:v>7281</c:v>
                </c:pt>
                <c:pt idx="11">
                  <c:v>5672</c:v>
                </c:pt>
                <c:pt idx="12">
                  <c:v>6130</c:v>
                </c:pt>
                <c:pt idx="13">
                  <c:v>6660</c:v>
                </c:pt>
                <c:pt idx="14">
                  <c:v>7617</c:v>
                </c:pt>
                <c:pt idx="15">
                  <c:v>8011</c:v>
                </c:pt>
                <c:pt idx="16">
                  <c:v>7966</c:v>
                </c:pt>
                <c:pt idx="17">
                  <c:v>7292</c:v>
                </c:pt>
                <c:pt idx="18">
                  <c:v>7404</c:v>
                </c:pt>
                <c:pt idx="19">
                  <c:v>7866</c:v>
                </c:pt>
                <c:pt idx="20">
                  <c:v>7767</c:v>
                </c:pt>
                <c:pt idx="21">
                  <c:v>8436</c:v>
                </c:pt>
                <c:pt idx="22">
                  <c:v>7381</c:v>
                </c:pt>
                <c:pt idx="23">
                  <c:v>7176</c:v>
                </c:pt>
                <c:pt idx="24">
                  <c:v>7170</c:v>
                </c:pt>
                <c:pt idx="25">
                  <c:v>7843</c:v>
                </c:pt>
                <c:pt idx="26">
                  <c:v>8899</c:v>
                </c:pt>
                <c:pt idx="27">
                  <c:v>8889</c:v>
                </c:pt>
                <c:pt idx="28">
                  <c:v>8822</c:v>
                </c:pt>
                <c:pt idx="29">
                  <c:v>8691</c:v>
                </c:pt>
                <c:pt idx="30">
                  <c:v>9526</c:v>
                </c:pt>
                <c:pt idx="31">
                  <c:v>9440</c:v>
                </c:pt>
                <c:pt idx="32">
                  <c:v>9790</c:v>
                </c:pt>
                <c:pt idx="33">
                  <c:v>9425</c:v>
                </c:pt>
                <c:pt idx="34">
                  <c:v>9000</c:v>
                </c:pt>
                <c:pt idx="35">
                  <c:v>8816</c:v>
                </c:pt>
                <c:pt idx="36">
                  <c:v>8680</c:v>
                </c:pt>
                <c:pt idx="37">
                  <c:v>9921</c:v>
                </c:pt>
                <c:pt idx="38">
                  <c:v>9962</c:v>
                </c:pt>
                <c:pt idx="39">
                  <c:v>10438</c:v>
                </c:pt>
                <c:pt idx="40">
                  <c:v>10693</c:v>
                </c:pt>
                <c:pt idx="41">
                  <c:v>10732</c:v>
                </c:pt>
                <c:pt idx="42">
                  <c:v>10104</c:v>
                </c:pt>
                <c:pt idx="43">
                  <c:v>10575</c:v>
                </c:pt>
                <c:pt idx="44">
                  <c:v>10702</c:v>
                </c:pt>
                <c:pt idx="45">
                  <c:v>11189</c:v>
                </c:pt>
                <c:pt idx="46">
                  <c:v>10990</c:v>
                </c:pt>
                <c:pt idx="47">
                  <c:v>9641</c:v>
                </c:pt>
                <c:pt idx="48">
                  <c:v>9282</c:v>
                </c:pt>
                <c:pt idx="49">
                  <c:v>10916</c:v>
                </c:pt>
                <c:pt idx="50">
                  <c:v>12170</c:v>
                </c:pt>
                <c:pt idx="51">
                  <c:v>9958</c:v>
                </c:pt>
                <c:pt idx="52">
                  <c:v>11443</c:v>
                </c:pt>
                <c:pt idx="53">
                  <c:v>11190</c:v>
                </c:pt>
                <c:pt idx="54">
                  <c:v>10250</c:v>
                </c:pt>
                <c:pt idx="55">
                  <c:v>10998</c:v>
                </c:pt>
                <c:pt idx="56">
                  <c:v>10862</c:v>
                </c:pt>
                <c:pt idx="57">
                  <c:v>11198</c:v>
                </c:pt>
                <c:pt idx="58">
                  <c:v>11291</c:v>
                </c:pt>
                <c:pt idx="59">
                  <c:v>10062</c:v>
                </c:pt>
                <c:pt idx="60">
                  <c:v>11384</c:v>
                </c:pt>
                <c:pt idx="61">
                  <c:v>10934</c:v>
                </c:pt>
                <c:pt idx="62">
                  <c:v>12720</c:v>
                </c:pt>
                <c:pt idx="63">
                  <c:v>12177</c:v>
                </c:pt>
                <c:pt idx="64">
                  <c:v>13045</c:v>
                </c:pt>
                <c:pt idx="65">
                  <c:v>12731</c:v>
                </c:pt>
                <c:pt idx="66">
                  <c:v>12055</c:v>
                </c:pt>
                <c:pt idx="67">
                  <c:v>12738</c:v>
                </c:pt>
                <c:pt idx="68">
                  <c:v>12214</c:v>
                </c:pt>
                <c:pt idx="69">
                  <c:v>12324</c:v>
                </c:pt>
                <c:pt idx="70">
                  <c:v>12282</c:v>
                </c:pt>
                <c:pt idx="71">
                  <c:v>11489</c:v>
                </c:pt>
                <c:pt idx="72">
                  <c:v>12328</c:v>
                </c:pt>
              </c:numCache>
            </c:numRef>
          </c:val>
          <c:extLst>
            <c:ext xmlns:c16="http://schemas.microsoft.com/office/drawing/2014/chart" uri="{C3380CC4-5D6E-409C-BE32-E72D297353CC}">
              <c16:uniqueId val="{0000000E-6C81-4659-BD9F-914E4933ABE3}"/>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'F33'!$D$5</c:f>
              <c:strCache>
                <c:ptCount val="1"/>
                <c:pt idx="0">
                  <c:v>Promedio</c:v>
                </c:pt>
              </c:strCache>
            </c:strRef>
          </c:tx>
          <c:spPr>
            <a:ln w="28575" cap="rnd">
              <a:solidFill>
                <a:srgbClr val="B69630"/>
              </a:solidFill>
              <a:round/>
            </a:ln>
            <a:effectLst/>
          </c:spPr>
          <c:marker>
            <c:symbol val="none"/>
          </c:marker>
          <c:cat>
            <c:multiLvlStrRef>
              <c:f>'F33'!$A$6:$B$78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'F33'!$D$6:$D$78</c:f>
              <c:numCache>
                <c:formatCode>#,##0</c:formatCode>
                <c:ptCount val="73"/>
                <c:pt idx="0">
                  <c:v>6644</c:v>
                </c:pt>
                <c:pt idx="1">
                  <c:v>6655</c:v>
                </c:pt>
                <c:pt idx="2">
                  <c:v>6608</c:v>
                </c:pt>
                <c:pt idx="3">
                  <c:v>6598</c:v>
                </c:pt>
                <c:pt idx="4">
                  <c:v>6624</c:v>
                </c:pt>
                <c:pt idx="5">
                  <c:v>6629</c:v>
                </c:pt>
                <c:pt idx="6">
                  <c:v>6655</c:v>
                </c:pt>
                <c:pt idx="7">
                  <c:v>6751</c:v>
                </c:pt>
                <c:pt idx="8">
                  <c:v>6821</c:v>
                </c:pt>
                <c:pt idx="9">
                  <c:v>6820</c:v>
                </c:pt>
                <c:pt idx="10">
                  <c:v>6820</c:v>
                </c:pt>
                <c:pt idx="11">
                  <c:v>6846</c:v>
                </c:pt>
                <c:pt idx="12">
                  <c:v>6828</c:v>
                </c:pt>
                <c:pt idx="13">
                  <c:v>6857</c:v>
                </c:pt>
                <c:pt idx="14">
                  <c:v>6938</c:v>
                </c:pt>
                <c:pt idx="15">
                  <c:v>7065</c:v>
                </c:pt>
                <c:pt idx="16">
                  <c:v>7150</c:v>
                </c:pt>
                <c:pt idx="17">
                  <c:v>7194</c:v>
                </c:pt>
                <c:pt idx="18">
                  <c:v>7228</c:v>
                </c:pt>
                <c:pt idx="19">
                  <c:v>7220</c:v>
                </c:pt>
                <c:pt idx="20">
                  <c:v>7255</c:v>
                </c:pt>
                <c:pt idx="21">
                  <c:v>7342</c:v>
                </c:pt>
                <c:pt idx="22">
                  <c:v>7350</c:v>
                </c:pt>
                <c:pt idx="23">
                  <c:v>7476</c:v>
                </c:pt>
                <c:pt idx="24">
                  <c:v>7562</c:v>
                </c:pt>
                <c:pt idx="25">
                  <c:v>7661</c:v>
                </c:pt>
                <c:pt idx="26">
                  <c:v>7767</c:v>
                </c:pt>
                <c:pt idx="27">
                  <c:v>7841</c:v>
                </c:pt>
                <c:pt idx="28">
                  <c:v>7912</c:v>
                </c:pt>
                <c:pt idx="29">
                  <c:v>8029</c:v>
                </c:pt>
                <c:pt idx="30">
                  <c:v>8205</c:v>
                </c:pt>
                <c:pt idx="31">
                  <c:v>8337</c:v>
                </c:pt>
                <c:pt idx="32">
                  <c:v>8505</c:v>
                </c:pt>
                <c:pt idx="33">
                  <c:v>8588</c:v>
                </c:pt>
                <c:pt idx="34">
                  <c:v>8723</c:v>
                </c:pt>
                <c:pt idx="35">
                  <c:v>8859</c:v>
                </c:pt>
                <c:pt idx="36">
                  <c:v>8985</c:v>
                </c:pt>
                <c:pt idx="37">
                  <c:v>9158</c:v>
                </c:pt>
                <c:pt idx="38">
                  <c:v>9247</c:v>
                </c:pt>
                <c:pt idx="39">
                  <c:v>9376</c:v>
                </c:pt>
                <c:pt idx="40">
                  <c:v>9532</c:v>
                </c:pt>
                <c:pt idx="41">
                  <c:v>9702</c:v>
                </c:pt>
                <c:pt idx="42">
                  <c:v>9750</c:v>
                </c:pt>
                <c:pt idx="43">
                  <c:v>9845</c:v>
                </c:pt>
                <c:pt idx="44">
                  <c:v>9921</c:v>
                </c:pt>
                <c:pt idx="45">
                  <c:v>10068</c:v>
                </c:pt>
                <c:pt idx="46">
                  <c:v>10234</c:v>
                </c:pt>
                <c:pt idx="47">
                  <c:v>10302</c:v>
                </c:pt>
                <c:pt idx="48">
                  <c:v>10353</c:v>
                </c:pt>
                <c:pt idx="49">
                  <c:v>10435</c:v>
                </c:pt>
                <c:pt idx="50">
                  <c:v>10619</c:v>
                </c:pt>
                <c:pt idx="51">
                  <c:v>10579</c:v>
                </c:pt>
                <c:pt idx="52">
                  <c:v>10642</c:v>
                </c:pt>
                <c:pt idx="53">
                  <c:v>10680</c:v>
                </c:pt>
                <c:pt idx="54">
                  <c:v>10692</c:v>
                </c:pt>
                <c:pt idx="55">
                  <c:v>10727</c:v>
                </c:pt>
                <c:pt idx="56">
                  <c:v>10741</c:v>
                </c:pt>
                <c:pt idx="57">
                  <c:v>10741</c:v>
                </c:pt>
                <c:pt idx="58">
                  <c:v>10767</c:v>
                </c:pt>
                <c:pt idx="59">
                  <c:v>10802</c:v>
                </c:pt>
                <c:pt idx="60">
                  <c:v>10977</c:v>
                </c:pt>
                <c:pt idx="61">
                  <c:v>10978</c:v>
                </c:pt>
                <c:pt idx="62">
                  <c:v>11024</c:v>
                </c:pt>
                <c:pt idx="63">
                  <c:v>11209</c:v>
                </c:pt>
                <c:pt idx="64">
                  <c:v>11343</c:v>
                </c:pt>
                <c:pt idx="65">
                  <c:v>11471</c:v>
                </c:pt>
                <c:pt idx="66">
                  <c:v>11622</c:v>
                </c:pt>
                <c:pt idx="67">
                  <c:v>11767</c:v>
                </c:pt>
                <c:pt idx="68">
                  <c:v>11879</c:v>
                </c:pt>
                <c:pt idx="69">
                  <c:v>11973</c:v>
                </c:pt>
                <c:pt idx="70">
                  <c:v>12056</c:v>
                </c:pt>
                <c:pt idx="71">
                  <c:v>12174</c:v>
                </c:pt>
                <c:pt idx="72">
                  <c:v>12253</c:v>
                </c:pt>
              </c:numCache>
            </c:numRef>
          </c:val>
          <c:smooth val="0"/>
          <c:extLst>
            <c:ext xmlns:c16="http://schemas.microsoft.com/office/drawing/2014/chart" uri="{C3380CC4-5D6E-409C-BE32-E72D297353CC}">
              <c16:uniqueId val="{0000000F-6C81-4659-BD9F-914E4933ABE3}"/>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'F34'!$C$5</c:f>
              <c:strCache>
                <c:ptCount val="1"/>
                <c:pt idx="0">
                  <c:v>Exportaciones</c:v>
                </c:pt>
              </c:strCache>
            </c:strRef>
          </c:tx>
          <c:spPr>
            <a:solidFill>
              <a:srgbClr val="C9D0D6"/>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4ACC-43FC-B336-82BE554A2FFE}"/>
              </c:ext>
            </c:extLst>
          </c:dPt>
          <c:dPt>
            <c:idx val="12"/>
            <c:invertIfNegative val="0"/>
            <c:bubble3D val="0"/>
            <c:spPr>
              <a:solidFill>
                <a:srgbClr val="7C878E"/>
              </a:solidFill>
              <a:ln>
                <a:noFill/>
              </a:ln>
              <a:effectLst/>
            </c:spPr>
            <c:extLst>
              <c:ext xmlns:c16="http://schemas.microsoft.com/office/drawing/2014/chart" uri="{C3380CC4-5D6E-409C-BE32-E72D297353CC}">
                <c16:uniqueId val="{00000003-4ACC-43FC-B336-82BE554A2FFE}"/>
              </c:ext>
            </c:extLst>
          </c:dPt>
          <c:dPt>
            <c:idx val="24"/>
            <c:invertIfNegative val="0"/>
            <c:bubble3D val="0"/>
            <c:spPr>
              <a:solidFill>
                <a:srgbClr val="7C878E"/>
              </a:solidFill>
              <a:ln>
                <a:noFill/>
              </a:ln>
              <a:effectLst/>
            </c:spPr>
            <c:extLst>
              <c:ext xmlns:c16="http://schemas.microsoft.com/office/drawing/2014/chart" uri="{C3380CC4-5D6E-409C-BE32-E72D297353CC}">
                <c16:uniqueId val="{00000005-4ACC-43FC-B336-82BE554A2FFE}"/>
              </c:ext>
            </c:extLst>
          </c:dPt>
          <c:dPt>
            <c:idx val="36"/>
            <c:invertIfNegative val="0"/>
            <c:bubble3D val="0"/>
            <c:spPr>
              <a:solidFill>
                <a:srgbClr val="7C878E"/>
              </a:solidFill>
              <a:ln>
                <a:noFill/>
              </a:ln>
              <a:effectLst/>
            </c:spPr>
            <c:extLst>
              <c:ext xmlns:c16="http://schemas.microsoft.com/office/drawing/2014/chart" uri="{C3380CC4-5D6E-409C-BE32-E72D297353CC}">
                <c16:uniqueId val="{00000007-4ACC-43FC-B336-82BE554A2FFE}"/>
              </c:ext>
            </c:extLst>
          </c:dPt>
          <c:dPt>
            <c:idx val="48"/>
            <c:invertIfNegative val="0"/>
            <c:bubble3D val="0"/>
            <c:spPr>
              <a:solidFill>
                <a:srgbClr val="7C878E"/>
              </a:solidFill>
              <a:ln>
                <a:noFill/>
              </a:ln>
              <a:effectLst/>
            </c:spPr>
            <c:extLst>
              <c:ext xmlns:c16="http://schemas.microsoft.com/office/drawing/2014/chart" uri="{C3380CC4-5D6E-409C-BE32-E72D297353CC}">
                <c16:uniqueId val="{00000009-4ACC-43FC-B336-82BE554A2FFE}"/>
              </c:ext>
            </c:extLst>
          </c:dPt>
          <c:dPt>
            <c:idx val="60"/>
            <c:invertIfNegative val="0"/>
            <c:bubble3D val="0"/>
            <c:spPr>
              <a:solidFill>
                <a:srgbClr val="7C878E"/>
              </a:solidFill>
              <a:ln>
                <a:noFill/>
              </a:ln>
              <a:effectLst/>
            </c:spPr>
            <c:extLst>
              <c:ext xmlns:c16="http://schemas.microsoft.com/office/drawing/2014/chart" uri="{C3380CC4-5D6E-409C-BE32-E72D297353CC}">
                <c16:uniqueId val="{0000000B-4ACC-43FC-B336-82BE554A2FFE}"/>
              </c:ext>
            </c:extLst>
          </c:dPt>
          <c:dPt>
            <c:idx val="72"/>
            <c:invertIfNegative val="0"/>
            <c:bubble3D val="0"/>
            <c:spPr>
              <a:solidFill>
                <a:srgbClr val="FBBB27"/>
              </a:solidFill>
              <a:ln>
                <a:noFill/>
              </a:ln>
              <a:effectLst/>
            </c:spPr>
            <c:extLst>
              <c:ext xmlns:c16="http://schemas.microsoft.com/office/drawing/2014/chart" uri="{C3380CC4-5D6E-409C-BE32-E72D297353CC}">
                <c16:uniqueId val="{0000000D-4ACC-43FC-B336-82BE554A2FFE}"/>
              </c:ext>
            </c:extLst>
          </c:dPt>
          <c:cat>
            <c:multiLvlStrRef>
              <c:f>'F34'!$A$6:$B$78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'F34'!$C$6:$C$78</c:f>
              <c:numCache>
                <c:formatCode>#,##0</c:formatCode>
                <c:ptCount val="73"/>
                <c:pt idx="0">
                  <c:v>652</c:v>
                </c:pt>
                <c:pt idx="1">
                  <c:v>636</c:v>
                </c:pt>
                <c:pt idx="2">
                  <c:v>1033</c:v>
                </c:pt>
                <c:pt idx="3">
                  <c:v>753</c:v>
                </c:pt>
                <c:pt idx="4">
                  <c:v>809</c:v>
                </c:pt>
                <c:pt idx="5">
                  <c:v>548</c:v>
                </c:pt>
                <c:pt idx="6">
                  <c:v>358</c:v>
                </c:pt>
                <c:pt idx="7">
                  <c:v>393</c:v>
                </c:pt>
                <c:pt idx="8">
                  <c:v>438</c:v>
                </c:pt>
                <c:pt idx="9">
                  <c:v>484</c:v>
                </c:pt>
                <c:pt idx="10">
                  <c:v>474</c:v>
                </c:pt>
                <c:pt idx="11">
                  <c:v>624</c:v>
                </c:pt>
                <c:pt idx="12">
                  <c:v>699</c:v>
                </c:pt>
                <c:pt idx="13">
                  <c:v>840</c:v>
                </c:pt>
                <c:pt idx="14">
                  <c:v>939</c:v>
                </c:pt>
                <c:pt idx="15">
                  <c:v>1027</c:v>
                </c:pt>
                <c:pt idx="16">
                  <c:v>828</c:v>
                </c:pt>
                <c:pt idx="17">
                  <c:v>736</c:v>
                </c:pt>
                <c:pt idx="18">
                  <c:v>595</c:v>
                </c:pt>
                <c:pt idx="19">
                  <c:v>559</c:v>
                </c:pt>
                <c:pt idx="20">
                  <c:v>520</c:v>
                </c:pt>
                <c:pt idx="21">
                  <c:v>611</c:v>
                </c:pt>
                <c:pt idx="22">
                  <c:v>644</c:v>
                </c:pt>
                <c:pt idx="23">
                  <c:v>783</c:v>
                </c:pt>
                <c:pt idx="24">
                  <c:v>691</c:v>
                </c:pt>
                <c:pt idx="25">
                  <c:v>721</c:v>
                </c:pt>
                <c:pt idx="26">
                  <c:v>755</c:v>
                </c:pt>
                <c:pt idx="27">
                  <c:v>828</c:v>
                </c:pt>
                <c:pt idx="28">
                  <c:v>882</c:v>
                </c:pt>
                <c:pt idx="29">
                  <c:v>824</c:v>
                </c:pt>
                <c:pt idx="30">
                  <c:v>649</c:v>
                </c:pt>
                <c:pt idx="31">
                  <c:v>594</c:v>
                </c:pt>
                <c:pt idx="32">
                  <c:v>663</c:v>
                </c:pt>
                <c:pt idx="33">
                  <c:v>617</c:v>
                </c:pt>
                <c:pt idx="34">
                  <c:v>715</c:v>
                </c:pt>
                <c:pt idx="35">
                  <c:v>744</c:v>
                </c:pt>
                <c:pt idx="36">
                  <c:v>711</c:v>
                </c:pt>
                <c:pt idx="37">
                  <c:v>745</c:v>
                </c:pt>
                <c:pt idx="38">
                  <c:v>843</c:v>
                </c:pt>
                <c:pt idx="39">
                  <c:v>874</c:v>
                </c:pt>
                <c:pt idx="40">
                  <c:v>894</c:v>
                </c:pt>
                <c:pt idx="41">
                  <c:v>802</c:v>
                </c:pt>
                <c:pt idx="42">
                  <c:v>570</c:v>
                </c:pt>
                <c:pt idx="43">
                  <c:v>561</c:v>
                </c:pt>
                <c:pt idx="44">
                  <c:v>623</c:v>
                </c:pt>
                <c:pt idx="45">
                  <c:v>635</c:v>
                </c:pt>
                <c:pt idx="46">
                  <c:v>590</c:v>
                </c:pt>
                <c:pt idx="47">
                  <c:v>675</c:v>
                </c:pt>
                <c:pt idx="48">
                  <c:v>645</c:v>
                </c:pt>
                <c:pt idx="49">
                  <c:v>871</c:v>
                </c:pt>
                <c:pt idx="50">
                  <c:v>1039</c:v>
                </c:pt>
                <c:pt idx="51">
                  <c:v>992</c:v>
                </c:pt>
                <c:pt idx="52">
                  <c:v>1045</c:v>
                </c:pt>
                <c:pt idx="53">
                  <c:v>949</c:v>
                </c:pt>
                <c:pt idx="54">
                  <c:v>754</c:v>
                </c:pt>
                <c:pt idx="55">
                  <c:v>691</c:v>
                </c:pt>
                <c:pt idx="56">
                  <c:v>759</c:v>
                </c:pt>
                <c:pt idx="57">
                  <c:v>885</c:v>
                </c:pt>
                <c:pt idx="58">
                  <c:v>959</c:v>
                </c:pt>
                <c:pt idx="59">
                  <c:v>1129</c:v>
                </c:pt>
                <c:pt idx="60">
                  <c:v>980</c:v>
                </c:pt>
                <c:pt idx="61">
                  <c:v>983</c:v>
                </c:pt>
                <c:pt idx="62">
                  <c:v>986</c:v>
                </c:pt>
                <c:pt idx="63">
                  <c:v>997</c:v>
                </c:pt>
                <c:pt idx="64">
                  <c:v>990</c:v>
                </c:pt>
                <c:pt idx="65">
                  <c:v>1008</c:v>
                </c:pt>
                <c:pt idx="66">
                  <c:v>759</c:v>
                </c:pt>
                <c:pt idx="67">
                  <c:v>718</c:v>
                </c:pt>
                <c:pt idx="68">
                  <c:v>753</c:v>
                </c:pt>
                <c:pt idx="69">
                  <c:v>777</c:v>
                </c:pt>
                <c:pt idx="70">
                  <c:v>817</c:v>
                </c:pt>
                <c:pt idx="71">
                  <c:v>797</c:v>
                </c:pt>
                <c:pt idx="72">
                  <c:v>859</c:v>
                </c:pt>
              </c:numCache>
            </c:numRef>
          </c:val>
          <c:extLst>
            <c:ext xmlns:c16="http://schemas.microsoft.com/office/drawing/2014/chart" uri="{C3380CC4-5D6E-409C-BE32-E72D297353CC}">
              <c16:uniqueId val="{0000000E-4ACC-43FC-B336-82BE554A2FFE}"/>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'F34'!$D$5</c:f>
              <c:strCache>
                <c:ptCount val="1"/>
                <c:pt idx="0">
                  <c:v>Promedio</c:v>
                </c:pt>
              </c:strCache>
            </c:strRef>
          </c:tx>
          <c:spPr>
            <a:ln w="28575" cap="rnd">
              <a:solidFill>
                <a:srgbClr val="B69630"/>
              </a:solidFill>
              <a:round/>
            </a:ln>
            <a:effectLst/>
          </c:spPr>
          <c:marker>
            <c:symbol val="none"/>
          </c:marker>
          <c:cat>
            <c:multiLvlStrRef>
              <c:f>'F34'!$A$6:$B$78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'F34'!$D$6:$D$78</c:f>
              <c:numCache>
                <c:formatCode>#,##0</c:formatCode>
                <c:ptCount val="73"/>
                <c:pt idx="0">
                  <c:v>513</c:v>
                </c:pt>
                <c:pt idx="1">
                  <c:v>526</c:v>
                </c:pt>
                <c:pt idx="2">
                  <c:v>551</c:v>
                </c:pt>
                <c:pt idx="3">
                  <c:v>556</c:v>
                </c:pt>
                <c:pt idx="4">
                  <c:v>569</c:v>
                </c:pt>
                <c:pt idx="5">
                  <c:v>579</c:v>
                </c:pt>
                <c:pt idx="6">
                  <c:v>586</c:v>
                </c:pt>
                <c:pt idx="7">
                  <c:v>601</c:v>
                </c:pt>
                <c:pt idx="8">
                  <c:v>613</c:v>
                </c:pt>
                <c:pt idx="9">
                  <c:v>620</c:v>
                </c:pt>
                <c:pt idx="10">
                  <c:v>608</c:v>
                </c:pt>
                <c:pt idx="11">
                  <c:v>600</c:v>
                </c:pt>
                <c:pt idx="12">
                  <c:v>604</c:v>
                </c:pt>
                <c:pt idx="13">
                  <c:v>621</c:v>
                </c:pt>
                <c:pt idx="14">
                  <c:v>613</c:v>
                </c:pt>
                <c:pt idx="15">
                  <c:v>636</c:v>
                </c:pt>
                <c:pt idx="16">
                  <c:v>638</c:v>
                </c:pt>
                <c:pt idx="17">
                  <c:v>653</c:v>
                </c:pt>
                <c:pt idx="18">
                  <c:v>673</c:v>
                </c:pt>
                <c:pt idx="19">
                  <c:v>687</c:v>
                </c:pt>
                <c:pt idx="20">
                  <c:v>694</c:v>
                </c:pt>
                <c:pt idx="21">
                  <c:v>704</c:v>
                </c:pt>
                <c:pt idx="22">
                  <c:v>718</c:v>
                </c:pt>
                <c:pt idx="23">
                  <c:v>732</c:v>
                </c:pt>
                <c:pt idx="24">
                  <c:v>731</c:v>
                </c:pt>
                <c:pt idx="25">
                  <c:v>721</c:v>
                </c:pt>
                <c:pt idx="26">
                  <c:v>706</c:v>
                </c:pt>
                <c:pt idx="27">
                  <c:v>689</c:v>
                </c:pt>
                <c:pt idx="28">
                  <c:v>694</c:v>
                </c:pt>
                <c:pt idx="29">
                  <c:v>701</c:v>
                </c:pt>
                <c:pt idx="30">
                  <c:v>706</c:v>
                </c:pt>
                <c:pt idx="31">
                  <c:v>709</c:v>
                </c:pt>
                <c:pt idx="32">
                  <c:v>720</c:v>
                </c:pt>
                <c:pt idx="33">
                  <c:v>721</c:v>
                </c:pt>
                <c:pt idx="34">
                  <c:v>727</c:v>
                </c:pt>
                <c:pt idx="35">
                  <c:v>724</c:v>
                </c:pt>
                <c:pt idx="36">
                  <c:v>725</c:v>
                </c:pt>
                <c:pt idx="37">
                  <c:v>727</c:v>
                </c:pt>
                <c:pt idx="38">
                  <c:v>735</c:v>
                </c:pt>
                <c:pt idx="39">
                  <c:v>739</c:v>
                </c:pt>
                <c:pt idx="40">
                  <c:v>739</c:v>
                </c:pt>
                <c:pt idx="41">
                  <c:v>738</c:v>
                </c:pt>
                <c:pt idx="42">
                  <c:v>731</c:v>
                </c:pt>
                <c:pt idx="43">
                  <c:v>728</c:v>
                </c:pt>
                <c:pt idx="44">
                  <c:v>725</c:v>
                </c:pt>
                <c:pt idx="45">
                  <c:v>726</c:v>
                </c:pt>
                <c:pt idx="46">
                  <c:v>716</c:v>
                </c:pt>
                <c:pt idx="47">
                  <c:v>710</c:v>
                </c:pt>
                <c:pt idx="48">
                  <c:v>705</c:v>
                </c:pt>
                <c:pt idx="49">
                  <c:v>715</c:v>
                </c:pt>
                <c:pt idx="50">
                  <c:v>732</c:v>
                </c:pt>
                <c:pt idx="51">
                  <c:v>741</c:v>
                </c:pt>
                <c:pt idx="52">
                  <c:v>754</c:v>
                </c:pt>
                <c:pt idx="53">
                  <c:v>766</c:v>
                </c:pt>
                <c:pt idx="54">
                  <c:v>782</c:v>
                </c:pt>
                <c:pt idx="55">
                  <c:v>792</c:v>
                </c:pt>
                <c:pt idx="56">
                  <c:v>804</c:v>
                </c:pt>
                <c:pt idx="57">
                  <c:v>825</c:v>
                </c:pt>
                <c:pt idx="58">
                  <c:v>855</c:v>
                </c:pt>
                <c:pt idx="59">
                  <c:v>893</c:v>
                </c:pt>
                <c:pt idx="60">
                  <c:v>921</c:v>
                </c:pt>
                <c:pt idx="61">
                  <c:v>931</c:v>
                </c:pt>
                <c:pt idx="62">
                  <c:v>926</c:v>
                </c:pt>
                <c:pt idx="63">
                  <c:v>926</c:v>
                </c:pt>
                <c:pt idx="64">
                  <c:v>922</c:v>
                </c:pt>
                <c:pt idx="65">
                  <c:v>927</c:v>
                </c:pt>
                <c:pt idx="66">
                  <c:v>927</c:v>
                </c:pt>
                <c:pt idx="67">
                  <c:v>930</c:v>
                </c:pt>
                <c:pt idx="68">
                  <c:v>929</c:v>
                </c:pt>
                <c:pt idx="69">
                  <c:v>920</c:v>
                </c:pt>
                <c:pt idx="70">
                  <c:v>908</c:v>
                </c:pt>
                <c:pt idx="71">
                  <c:v>880</c:v>
                </c:pt>
                <c:pt idx="72">
                  <c:v>870</c:v>
                </c:pt>
              </c:numCache>
            </c:numRef>
          </c:val>
          <c:smooth val="0"/>
          <c:extLst>
            <c:ext xmlns:c16="http://schemas.microsoft.com/office/drawing/2014/chart" uri="{C3380CC4-5D6E-409C-BE32-E72D297353CC}">
              <c16:uniqueId val="{0000000F-4ACC-43FC-B336-82BE554A2FFE}"/>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'F35'!$C$5</c:f>
              <c:strCache>
                <c:ptCount val="1"/>
                <c:pt idx="0">
                  <c:v>Exportaciones</c:v>
                </c:pt>
              </c:strCache>
            </c:strRef>
          </c:tx>
          <c:spPr>
            <a:solidFill>
              <a:srgbClr val="C9D0D6"/>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776B-44C7-A7AF-E49ADBEE5D11}"/>
              </c:ext>
            </c:extLst>
          </c:dPt>
          <c:dPt>
            <c:idx val="10"/>
            <c:invertIfNegative val="0"/>
            <c:bubble3D val="0"/>
            <c:extLst>
              <c:ext xmlns:c16="http://schemas.microsoft.com/office/drawing/2014/chart" uri="{C3380CC4-5D6E-409C-BE32-E72D297353CC}">
                <c16:uniqueId val="{00000002-776B-44C7-A7AF-E49ADBEE5D11}"/>
              </c:ext>
            </c:extLst>
          </c:dPt>
          <c:dPt>
            <c:idx val="11"/>
            <c:invertIfNegative val="0"/>
            <c:bubble3D val="0"/>
            <c:spPr>
              <a:solidFill>
                <a:srgbClr val="C9D0D6"/>
              </a:solidFill>
              <a:ln>
                <a:noFill/>
              </a:ln>
              <a:effectLst/>
            </c:spPr>
            <c:extLst>
              <c:ext xmlns:c16="http://schemas.microsoft.com/office/drawing/2014/chart" uri="{C3380CC4-5D6E-409C-BE32-E72D297353CC}">
                <c16:uniqueId val="{00000004-776B-44C7-A7AF-E49ADBEE5D11}"/>
              </c:ext>
            </c:extLst>
          </c:dPt>
          <c:dPt>
            <c:idx val="12"/>
            <c:invertIfNegative val="0"/>
            <c:bubble3D val="0"/>
            <c:spPr>
              <a:solidFill>
                <a:srgbClr val="7C878E"/>
              </a:solidFill>
              <a:ln>
                <a:noFill/>
              </a:ln>
              <a:effectLst/>
            </c:spPr>
            <c:extLst>
              <c:ext xmlns:c16="http://schemas.microsoft.com/office/drawing/2014/chart" uri="{C3380CC4-5D6E-409C-BE32-E72D297353CC}">
                <c16:uniqueId val="{00000006-776B-44C7-A7AF-E49ADBEE5D11}"/>
              </c:ext>
            </c:extLst>
          </c:dPt>
          <c:dPt>
            <c:idx val="22"/>
            <c:invertIfNegative val="0"/>
            <c:bubble3D val="0"/>
            <c:extLst>
              <c:ext xmlns:c16="http://schemas.microsoft.com/office/drawing/2014/chart" uri="{C3380CC4-5D6E-409C-BE32-E72D297353CC}">
                <c16:uniqueId val="{00000007-776B-44C7-A7AF-E49ADBEE5D11}"/>
              </c:ext>
            </c:extLst>
          </c:dPt>
          <c:dPt>
            <c:idx val="23"/>
            <c:invertIfNegative val="0"/>
            <c:bubble3D val="0"/>
            <c:spPr>
              <a:solidFill>
                <a:srgbClr val="C9D0D6"/>
              </a:solidFill>
              <a:ln>
                <a:noFill/>
              </a:ln>
              <a:effectLst/>
            </c:spPr>
            <c:extLst>
              <c:ext xmlns:c16="http://schemas.microsoft.com/office/drawing/2014/chart" uri="{C3380CC4-5D6E-409C-BE32-E72D297353CC}">
                <c16:uniqueId val="{00000009-776B-44C7-A7AF-E49ADBEE5D11}"/>
              </c:ext>
            </c:extLst>
          </c:dPt>
          <c:dPt>
            <c:idx val="24"/>
            <c:invertIfNegative val="0"/>
            <c:bubble3D val="0"/>
            <c:spPr>
              <a:solidFill>
                <a:srgbClr val="7C878E"/>
              </a:solidFill>
              <a:ln>
                <a:noFill/>
              </a:ln>
              <a:effectLst/>
            </c:spPr>
            <c:extLst>
              <c:ext xmlns:c16="http://schemas.microsoft.com/office/drawing/2014/chart" uri="{C3380CC4-5D6E-409C-BE32-E72D297353CC}">
                <c16:uniqueId val="{0000000B-776B-44C7-A7AF-E49ADBEE5D11}"/>
              </c:ext>
            </c:extLst>
          </c:dPt>
          <c:dPt>
            <c:idx val="34"/>
            <c:invertIfNegative val="0"/>
            <c:bubble3D val="0"/>
            <c:extLst>
              <c:ext xmlns:c16="http://schemas.microsoft.com/office/drawing/2014/chart" uri="{C3380CC4-5D6E-409C-BE32-E72D297353CC}">
                <c16:uniqueId val="{0000000C-776B-44C7-A7AF-E49ADBEE5D11}"/>
              </c:ext>
            </c:extLst>
          </c:dPt>
          <c:dPt>
            <c:idx val="35"/>
            <c:invertIfNegative val="0"/>
            <c:bubble3D val="0"/>
            <c:spPr>
              <a:solidFill>
                <a:srgbClr val="C9D0D6"/>
              </a:solidFill>
              <a:ln>
                <a:noFill/>
              </a:ln>
              <a:effectLst/>
            </c:spPr>
            <c:extLst>
              <c:ext xmlns:c16="http://schemas.microsoft.com/office/drawing/2014/chart" uri="{C3380CC4-5D6E-409C-BE32-E72D297353CC}">
                <c16:uniqueId val="{0000000E-776B-44C7-A7AF-E49ADBEE5D11}"/>
              </c:ext>
            </c:extLst>
          </c:dPt>
          <c:dPt>
            <c:idx val="36"/>
            <c:invertIfNegative val="0"/>
            <c:bubble3D val="0"/>
            <c:spPr>
              <a:solidFill>
                <a:srgbClr val="7C878E"/>
              </a:solidFill>
              <a:ln>
                <a:noFill/>
              </a:ln>
              <a:effectLst/>
            </c:spPr>
            <c:extLst>
              <c:ext xmlns:c16="http://schemas.microsoft.com/office/drawing/2014/chart" uri="{C3380CC4-5D6E-409C-BE32-E72D297353CC}">
                <c16:uniqueId val="{00000010-776B-44C7-A7AF-E49ADBEE5D11}"/>
              </c:ext>
            </c:extLst>
          </c:dPt>
          <c:dPt>
            <c:idx val="46"/>
            <c:invertIfNegative val="0"/>
            <c:bubble3D val="0"/>
            <c:extLst>
              <c:ext xmlns:c16="http://schemas.microsoft.com/office/drawing/2014/chart" uri="{C3380CC4-5D6E-409C-BE32-E72D297353CC}">
                <c16:uniqueId val="{00000011-776B-44C7-A7AF-E49ADBEE5D11}"/>
              </c:ext>
            </c:extLst>
          </c:dPt>
          <c:dPt>
            <c:idx val="47"/>
            <c:invertIfNegative val="0"/>
            <c:bubble3D val="0"/>
            <c:spPr>
              <a:solidFill>
                <a:srgbClr val="C9D0D6"/>
              </a:solidFill>
              <a:ln>
                <a:noFill/>
              </a:ln>
              <a:effectLst/>
            </c:spPr>
            <c:extLst>
              <c:ext xmlns:c16="http://schemas.microsoft.com/office/drawing/2014/chart" uri="{C3380CC4-5D6E-409C-BE32-E72D297353CC}">
                <c16:uniqueId val="{00000013-776B-44C7-A7AF-E49ADBEE5D11}"/>
              </c:ext>
            </c:extLst>
          </c:dPt>
          <c:dPt>
            <c:idx val="48"/>
            <c:invertIfNegative val="0"/>
            <c:bubble3D val="0"/>
            <c:spPr>
              <a:solidFill>
                <a:srgbClr val="7C878E"/>
              </a:solidFill>
              <a:ln>
                <a:noFill/>
              </a:ln>
              <a:effectLst/>
            </c:spPr>
            <c:extLst>
              <c:ext xmlns:c16="http://schemas.microsoft.com/office/drawing/2014/chart" uri="{C3380CC4-5D6E-409C-BE32-E72D297353CC}">
                <c16:uniqueId val="{00000015-776B-44C7-A7AF-E49ADBEE5D11}"/>
              </c:ext>
            </c:extLst>
          </c:dPt>
          <c:dPt>
            <c:idx val="58"/>
            <c:invertIfNegative val="0"/>
            <c:bubble3D val="0"/>
            <c:extLst>
              <c:ext xmlns:c16="http://schemas.microsoft.com/office/drawing/2014/chart" uri="{C3380CC4-5D6E-409C-BE32-E72D297353CC}">
                <c16:uniqueId val="{00000016-776B-44C7-A7AF-E49ADBEE5D11}"/>
              </c:ext>
            </c:extLst>
          </c:dPt>
          <c:dPt>
            <c:idx val="59"/>
            <c:invertIfNegative val="0"/>
            <c:bubble3D val="0"/>
            <c:spPr>
              <a:solidFill>
                <a:srgbClr val="C9D0D6"/>
              </a:solidFill>
              <a:ln>
                <a:noFill/>
              </a:ln>
              <a:effectLst/>
            </c:spPr>
            <c:extLst>
              <c:ext xmlns:c16="http://schemas.microsoft.com/office/drawing/2014/chart" uri="{C3380CC4-5D6E-409C-BE32-E72D297353CC}">
                <c16:uniqueId val="{00000018-776B-44C7-A7AF-E49ADBEE5D11}"/>
              </c:ext>
            </c:extLst>
          </c:dPt>
          <c:dPt>
            <c:idx val="60"/>
            <c:invertIfNegative val="0"/>
            <c:bubble3D val="0"/>
            <c:spPr>
              <a:solidFill>
                <a:srgbClr val="7C878E"/>
              </a:solidFill>
              <a:ln>
                <a:noFill/>
              </a:ln>
              <a:effectLst/>
            </c:spPr>
            <c:extLst>
              <c:ext xmlns:c16="http://schemas.microsoft.com/office/drawing/2014/chart" uri="{C3380CC4-5D6E-409C-BE32-E72D297353CC}">
                <c16:uniqueId val="{0000001A-776B-44C7-A7AF-E49ADBEE5D11}"/>
              </c:ext>
            </c:extLst>
          </c:dPt>
          <c:dPt>
            <c:idx val="70"/>
            <c:invertIfNegative val="0"/>
            <c:bubble3D val="0"/>
            <c:extLst>
              <c:ext xmlns:c16="http://schemas.microsoft.com/office/drawing/2014/chart" uri="{C3380CC4-5D6E-409C-BE32-E72D297353CC}">
                <c16:uniqueId val="{0000001B-776B-44C7-A7AF-E49ADBEE5D11}"/>
              </c:ext>
            </c:extLst>
          </c:dPt>
          <c:dPt>
            <c:idx val="71"/>
            <c:invertIfNegative val="0"/>
            <c:bubble3D val="0"/>
            <c:spPr>
              <a:solidFill>
                <a:srgbClr val="C9D0D6"/>
              </a:solidFill>
              <a:ln>
                <a:noFill/>
              </a:ln>
              <a:effectLst/>
            </c:spPr>
            <c:extLst>
              <c:ext xmlns:c16="http://schemas.microsoft.com/office/drawing/2014/chart" uri="{C3380CC4-5D6E-409C-BE32-E72D297353CC}">
                <c16:uniqueId val="{0000001D-776B-44C7-A7AF-E49ADBEE5D11}"/>
              </c:ext>
            </c:extLst>
          </c:dPt>
          <c:dPt>
            <c:idx val="72"/>
            <c:invertIfNegative val="0"/>
            <c:bubble3D val="0"/>
            <c:spPr>
              <a:solidFill>
                <a:srgbClr val="FBBB27"/>
              </a:solidFill>
              <a:ln>
                <a:noFill/>
              </a:ln>
              <a:effectLst/>
            </c:spPr>
            <c:extLst>
              <c:ext xmlns:c16="http://schemas.microsoft.com/office/drawing/2014/chart" uri="{C3380CC4-5D6E-409C-BE32-E72D297353CC}">
                <c16:uniqueId val="{0000001F-776B-44C7-A7AF-E49ADBEE5D11}"/>
              </c:ext>
            </c:extLst>
          </c:dPt>
          <c:cat>
            <c:multiLvlStrRef>
              <c:f>'F35'!$A$6:$B$78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'F35'!$C$6:$C$78</c:f>
              <c:numCache>
                <c:formatCode>#,##0</c:formatCode>
                <c:ptCount val="73"/>
                <c:pt idx="0">
                  <c:v>85880</c:v>
                </c:pt>
                <c:pt idx="1">
                  <c:v>86176</c:v>
                </c:pt>
                <c:pt idx="2">
                  <c:v>85911</c:v>
                </c:pt>
                <c:pt idx="3">
                  <c:v>85846</c:v>
                </c:pt>
                <c:pt idx="4">
                  <c:v>86325</c:v>
                </c:pt>
                <c:pt idx="5">
                  <c:v>86504</c:v>
                </c:pt>
                <c:pt idx="6">
                  <c:v>86893</c:v>
                </c:pt>
                <c:pt idx="7">
                  <c:v>88222</c:v>
                </c:pt>
                <c:pt idx="8">
                  <c:v>89213</c:v>
                </c:pt>
                <c:pt idx="9">
                  <c:v>89283</c:v>
                </c:pt>
                <c:pt idx="10">
                  <c:v>89142</c:v>
                </c:pt>
                <c:pt idx="11">
                  <c:v>89353</c:v>
                </c:pt>
                <c:pt idx="12">
                  <c:v>89186</c:v>
                </c:pt>
                <c:pt idx="13">
                  <c:v>89732</c:v>
                </c:pt>
                <c:pt idx="14">
                  <c:v>90608</c:v>
                </c:pt>
                <c:pt idx="15">
                  <c:v>92414</c:v>
                </c:pt>
                <c:pt idx="16">
                  <c:v>93450</c:v>
                </c:pt>
                <c:pt idx="17">
                  <c:v>94163</c:v>
                </c:pt>
                <c:pt idx="18">
                  <c:v>94807</c:v>
                </c:pt>
                <c:pt idx="19">
                  <c:v>94879</c:v>
                </c:pt>
                <c:pt idx="20">
                  <c:v>95388</c:v>
                </c:pt>
                <c:pt idx="21">
                  <c:v>96553</c:v>
                </c:pt>
                <c:pt idx="22">
                  <c:v>96823</c:v>
                </c:pt>
                <c:pt idx="23">
                  <c:v>98487</c:v>
                </c:pt>
                <c:pt idx="24">
                  <c:v>99518</c:v>
                </c:pt>
                <c:pt idx="25">
                  <c:v>100582</c:v>
                </c:pt>
                <c:pt idx="26">
                  <c:v>101680</c:v>
                </c:pt>
                <c:pt idx="27">
                  <c:v>102359</c:v>
                </c:pt>
                <c:pt idx="28">
                  <c:v>103269</c:v>
                </c:pt>
                <c:pt idx="29">
                  <c:v>104756</c:v>
                </c:pt>
                <c:pt idx="30">
                  <c:v>106933</c:v>
                </c:pt>
                <c:pt idx="31">
                  <c:v>108541</c:v>
                </c:pt>
                <c:pt idx="32">
                  <c:v>110707</c:v>
                </c:pt>
                <c:pt idx="33">
                  <c:v>111703</c:v>
                </c:pt>
                <c:pt idx="34">
                  <c:v>113393</c:v>
                </c:pt>
                <c:pt idx="35">
                  <c:v>114994</c:v>
                </c:pt>
                <c:pt idx="36">
                  <c:v>116525</c:v>
                </c:pt>
                <c:pt idx="37">
                  <c:v>118626</c:v>
                </c:pt>
                <c:pt idx="38">
                  <c:v>119779</c:v>
                </c:pt>
                <c:pt idx="39">
                  <c:v>121373</c:v>
                </c:pt>
                <c:pt idx="40">
                  <c:v>123257</c:v>
                </c:pt>
                <c:pt idx="41">
                  <c:v>125276</c:v>
                </c:pt>
                <c:pt idx="42">
                  <c:v>125775</c:v>
                </c:pt>
                <c:pt idx="43">
                  <c:v>126878</c:v>
                </c:pt>
                <c:pt idx="44">
                  <c:v>127749</c:v>
                </c:pt>
                <c:pt idx="45">
                  <c:v>129531</c:v>
                </c:pt>
                <c:pt idx="46">
                  <c:v>131396</c:v>
                </c:pt>
                <c:pt idx="47">
                  <c:v>132152</c:v>
                </c:pt>
                <c:pt idx="48">
                  <c:v>132687</c:v>
                </c:pt>
                <c:pt idx="49">
                  <c:v>133808</c:v>
                </c:pt>
                <c:pt idx="50">
                  <c:v>136212</c:v>
                </c:pt>
                <c:pt idx="51">
                  <c:v>135850</c:v>
                </c:pt>
                <c:pt idx="52">
                  <c:v>136751</c:v>
                </c:pt>
                <c:pt idx="53">
                  <c:v>137356</c:v>
                </c:pt>
                <c:pt idx="54">
                  <c:v>137685</c:v>
                </c:pt>
                <c:pt idx="55">
                  <c:v>138238</c:v>
                </c:pt>
                <c:pt idx="56">
                  <c:v>138534</c:v>
                </c:pt>
                <c:pt idx="57">
                  <c:v>138793</c:v>
                </c:pt>
                <c:pt idx="58">
                  <c:v>139464</c:v>
                </c:pt>
                <c:pt idx="59">
                  <c:v>140339</c:v>
                </c:pt>
                <c:pt idx="60">
                  <c:v>142777</c:v>
                </c:pt>
                <c:pt idx="61">
                  <c:v>142907</c:v>
                </c:pt>
                <c:pt idx="62">
                  <c:v>143404</c:v>
                </c:pt>
                <c:pt idx="63">
                  <c:v>145628</c:v>
                </c:pt>
                <c:pt idx="64">
                  <c:v>147175</c:v>
                </c:pt>
                <c:pt idx="65">
                  <c:v>148775</c:v>
                </c:pt>
                <c:pt idx="66">
                  <c:v>150585</c:v>
                </c:pt>
                <c:pt idx="67">
                  <c:v>152352</c:v>
                </c:pt>
                <c:pt idx="68">
                  <c:v>153698</c:v>
                </c:pt>
                <c:pt idx="69">
                  <c:v>154716</c:v>
                </c:pt>
                <c:pt idx="70">
                  <c:v>155564</c:v>
                </c:pt>
                <c:pt idx="71">
                  <c:v>156659</c:v>
                </c:pt>
                <c:pt idx="72">
                  <c:v>157482</c:v>
                </c:pt>
              </c:numCache>
            </c:numRef>
          </c:val>
          <c:extLst>
            <c:ext xmlns:c16="http://schemas.microsoft.com/office/drawing/2014/chart" uri="{C3380CC4-5D6E-409C-BE32-E72D297353CC}">
              <c16:uniqueId val="{00000020-776B-44C7-A7AF-E49ADBEE5D11}"/>
            </c:ext>
          </c:extLst>
        </c:ser>
        <c:dLbls>
          <c:showLegendKey val="0"/>
          <c:showVal val="0"/>
          <c:showCatName val="0"/>
          <c:showSerName val="0"/>
          <c:showPercent val="0"/>
          <c:showBubbleSize val="0"/>
        </c:dLbls>
        <c:gapWidth val="50"/>
        <c:overlap val="-27"/>
        <c:axId val="112488832"/>
        <c:axId val="112490368"/>
      </c:barChart>
      <c:lineChart>
        <c:grouping val="standard"/>
        <c:varyColors val="0"/>
        <c:ser>
          <c:idx val="1"/>
          <c:order val="1"/>
          <c:tx>
            <c:strRef>
              <c:f>'F35'!$D$5</c:f>
              <c:strCache>
                <c:ptCount val="1"/>
                <c:pt idx="0">
                  <c:v>Variación</c:v>
                </c:pt>
              </c:strCache>
            </c:strRef>
          </c:tx>
          <c:spPr>
            <a:ln w="28575" cap="rnd">
              <a:solidFill>
                <a:srgbClr val="B69630"/>
              </a:solidFill>
              <a:round/>
            </a:ln>
            <a:effectLst/>
          </c:spPr>
          <c:marker>
            <c:symbol val="none"/>
          </c:marker>
          <c:cat>
            <c:multiLvlStrRef>
              <c:f>'F35'!$A$6:$B$78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'F35'!$D$6:$D$78</c:f>
              <c:numCache>
                <c:formatCode>General</c:formatCode>
                <c:ptCount val="73"/>
                <c:pt idx="0">
                  <c:v>7.1</c:v>
                </c:pt>
                <c:pt idx="1">
                  <c:v>6.3</c:v>
                </c:pt>
                <c:pt idx="2">
                  <c:v>4.9000000000000004</c:v>
                </c:pt>
                <c:pt idx="3">
                  <c:v>3.7</c:v>
                </c:pt>
                <c:pt idx="4">
                  <c:v>2.8</c:v>
                </c:pt>
                <c:pt idx="5">
                  <c:v>1.6</c:v>
                </c:pt>
                <c:pt idx="6">
                  <c:v>0.4</c:v>
                </c:pt>
                <c:pt idx="7">
                  <c:v>1.7</c:v>
                </c:pt>
                <c:pt idx="8">
                  <c:v>3.4</c:v>
                </c:pt>
                <c:pt idx="9">
                  <c:v>3.1</c:v>
                </c:pt>
                <c:pt idx="10">
                  <c:v>3.3</c:v>
                </c:pt>
                <c:pt idx="11">
                  <c:v>4.5999999999999996</c:v>
                </c:pt>
                <c:pt idx="12">
                  <c:v>3.8</c:v>
                </c:pt>
                <c:pt idx="13">
                  <c:v>4.0999999999999996</c:v>
                </c:pt>
                <c:pt idx="14">
                  <c:v>5.5</c:v>
                </c:pt>
                <c:pt idx="15">
                  <c:v>7.7</c:v>
                </c:pt>
                <c:pt idx="16">
                  <c:v>8.3000000000000007</c:v>
                </c:pt>
                <c:pt idx="17">
                  <c:v>8.9</c:v>
                </c:pt>
                <c:pt idx="18">
                  <c:v>9.1</c:v>
                </c:pt>
                <c:pt idx="19">
                  <c:v>7.5</c:v>
                </c:pt>
                <c:pt idx="20">
                  <c:v>6.9</c:v>
                </c:pt>
                <c:pt idx="21">
                  <c:v>8.1</c:v>
                </c:pt>
                <c:pt idx="22">
                  <c:v>8.6</c:v>
                </c:pt>
                <c:pt idx="23">
                  <c:v>10.199999999999999</c:v>
                </c:pt>
                <c:pt idx="24">
                  <c:v>11.6</c:v>
                </c:pt>
                <c:pt idx="25">
                  <c:v>12.1</c:v>
                </c:pt>
                <c:pt idx="26">
                  <c:v>12.2</c:v>
                </c:pt>
                <c:pt idx="27">
                  <c:v>10.8</c:v>
                </c:pt>
                <c:pt idx="28">
                  <c:v>10.5</c:v>
                </c:pt>
                <c:pt idx="29">
                  <c:v>11.2</c:v>
                </c:pt>
                <c:pt idx="30">
                  <c:v>12.8</c:v>
                </c:pt>
                <c:pt idx="31">
                  <c:v>14.4</c:v>
                </c:pt>
                <c:pt idx="32">
                  <c:v>16.100000000000001</c:v>
                </c:pt>
                <c:pt idx="33">
                  <c:v>15.7</c:v>
                </c:pt>
                <c:pt idx="34">
                  <c:v>17.100000000000001</c:v>
                </c:pt>
                <c:pt idx="35">
                  <c:v>16.8</c:v>
                </c:pt>
                <c:pt idx="36">
                  <c:v>17.100000000000001</c:v>
                </c:pt>
                <c:pt idx="37">
                  <c:v>17.899999999999999</c:v>
                </c:pt>
                <c:pt idx="38">
                  <c:v>17.8</c:v>
                </c:pt>
                <c:pt idx="39">
                  <c:v>18.600000000000001</c:v>
                </c:pt>
                <c:pt idx="40">
                  <c:v>19.399999999999999</c:v>
                </c:pt>
                <c:pt idx="41">
                  <c:v>19.600000000000001</c:v>
                </c:pt>
                <c:pt idx="42">
                  <c:v>17.600000000000001</c:v>
                </c:pt>
                <c:pt idx="43">
                  <c:v>16.899999999999999</c:v>
                </c:pt>
                <c:pt idx="44">
                  <c:v>15.4</c:v>
                </c:pt>
                <c:pt idx="45">
                  <c:v>16</c:v>
                </c:pt>
                <c:pt idx="46">
                  <c:v>15.9</c:v>
                </c:pt>
                <c:pt idx="47">
                  <c:v>14.9</c:v>
                </c:pt>
                <c:pt idx="48">
                  <c:v>13.9</c:v>
                </c:pt>
                <c:pt idx="49">
                  <c:v>12.8</c:v>
                </c:pt>
                <c:pt idx="50">
                  <c:v>13.7</c:v>
                </c:pt>
                <c:pt idx="51">
                  <c:v>11.9</c:v>
                </c:pt>
                <c:pt idx="52">
                  <c:v>10.9</c:v>
                </c:pt>
                <c:pt idx="53">
                  <c:v>9.6</c:v>
                </c:pt>
                <c:pt idx="54">
                  <c:v>9.5</c:v>
                </c:pt>
                <c:pt idx="55">
                  <c:v>9</c:v>
                </c:pt>
                <c:pt idx="56">
                  <c:v>8.4</c:v>
                </c:pt>
                <c:pt idx="57">
                  <c:v>7.2</c:v>
                </c:pt>
                <c:pt idx="58">
                  <c:v>6.1</c:v>
                </c:pt>
                <c:pt idx="59">
                  <c:v>6.2</c:v>
                </c:pt>
                <c:pt idx="60">
                  <c:v>7.6</c:v>
                </c:pt>
                <c:pt idx="61">
                  <c:v>6.8</c:v>
                </c:pt>
                <c:pt idx="62">
                  <c:v>5.3</c:v>
                </c:pt>
                <c:pt idx="63">
                  <c:v>7.2</c:v>
                </c:pt>
                <c:pt idx="64">
                  <c:v>7.6</c:v>
                </c:pt>
                <c:pt idx="65">
                  <c:v>8.3000000000000007</c:v>
                </c:pt>
                <c:pt idx="66">
                  <c:v>9.4</c:v>
                </c:pt>
                <c:pt idx="67">
                  <c:v>10.199999999999999</c:v>
                </c:pt>
                <c:pt idx="68">
                  <c:v>10.9</c:v>
                </c:pt>
                <c:pt idx="69">
                  <c:v>11.5</c:v>
                </c:pt>
                <c:pt idx="70">
                  <c:v>11.5</c:v>
                </c:pt>
                <c:pt idx="71">
                  <c:v>11.6</c:v>
                </c:pt>
                <c:pt idx="72">
                  <c:v>10.3</c:v>
                </c:pt>
              </c:numCache>
            </c:numRef>
          </c:val>
          <c:smooth val="0"/>
          <c:extLst>
            <c:ext xmlns:c16="http://schemas.microsoft.com/office/drawing/2014/chart" uri="{C3380CC4-5D6E-409C-BE32-E72D297353CC}">
              <c16:uniqueId val="{00000021-776B-44C7-A7AF-E49ADBEE5D11}"/>
            </c:ext>
          </c:extLst>
        </c:ser>
        <c:ser>
          <c:idx val="2"/>
          <c:order val="2"/>
          <c:tx>
            <c:strRef>
              <c:f>'F35'!$E$5</c:f>
              <c:strCache>
                <c:ptCount val="1"/>
                <c:pt idx="0">
                  <c:v>Variación promedio</c:v>
                </c:pt>
              </c:strCache>
            </c:strRef>
          </c:tx>
          <c:spPr>
            <a:ln w="28575" cap="rnd">
              <a:solidFill>
                <a:srgbClr val="524805"/>
              </a:solidFill>
              <a:round/>
            </a:ln>
            <a:effectLst/>
          </c:spPr>
          <c:marker>
            <c:symbol val="none"/>
          </c:marker>
          <c:cat>
            <c:multiLvlStrRef>
              <c:f>'F35'!$A$6:$B$78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'F35'!$E$6:$E$78</c:f>
              <c:numCache>
                <c:formatCode>General</c:formatCode>
                <c:ptCount val="73"/>
                <c:pt idx="0">
                  <c:v>11.4</c:v>
                </c:pt>
                <c:pt idx="1">
                  <c:v>11.1</c:v>
                </c:pt>
                <c:pt idx="2">
                  <c:v>10.6</c:v>
                </c:pt>
                <c:pt idx="3">
                  <c:v>10.1</c:v>
                </c:pt>
                <c:pt idx="4">
                  <c:v>9.4</c:v>
                </c:pt>
                <c:pt idx="5">
                  <c:v>8.3000000000000007</c:v>
                </c:pt>
                <c:pt idx="6">
                  <c:v>7</c:v>
                </c:pt>
                <c:pt idx="7">
                  <c:v>5.9</c:v>
                </c:pt>
                <c:pt idx="8">
                  <c:v>5.0999999999999996</c:v>
                </c:pt>
                <c:pt idx="9">
                  <c:v>4.3</c:v>
                </c:pt>
                <c:pt idx="10">
                  <c:v>3.8</c:v>
                </c:pt>
                <c:pt idx="11">
                  <c:v>3.6</c:v>
                </c:pt>
                <c:pt idx="12">
                  <c:v>3.3</c:v>
                </c:pt>
                <c:pt idx="13">
                  <c:v>3.1</c:v>
                </c:pt>
                <c:pt idx="14">
                  <c:v>3.2</c:v>
                </c:pt>
                <c:pt idx="15">
                  <c:v>3.5</c:v>
                </c:pt>
                <c:pt idx="16">
                  <c:v>3.9</c:v>
                </c:pt>
                <c:pt idx="17">
                  <c:v>4.5999999999999996</c:v>
                </c:pt>
                <c:pt idx="18">
                  <c:v>5.3</c:v>
                </c:pt>
                <c:pt idx="19">
                  <c:v>5.8</c:v>
                </c:pt>
                <c:pt idx="20">
                  <c:v>6.1</c:v>
                </c:pt>
                <c:pt idx="21">
                  <c:v>6.5</c:v>
                </c:pt>
                <c:pt idx="22">
                  <c:v>6.9</c:v>
                </c:pt>
                <c:pt idx="23">
                  <c:v>7.4</c:v>
                </c:pt>
                <c:pt idx="24">
                  <c:v>8</c:v>
                </c:pt>
                <c:pt idx="25">
                  <c:v>8.6999999999999993</c:v>
                </c:pt>
                <c:pt idx="26">
                  <c:v>9.3000000000000007</c:v>
                </c:pt>
                <c:pt idx="27">
                  <c:v>9.5</c:v>
                </c:pt>
                <c:pt idx="28">
                  <c:v>9.6999999999999993</c:v>
                </c:pt>
                <c:pt idx="29">
                  <c:v>9.9</c:v>
                </c:pt>
                <c:pt idx="30">
                  <c:v>10.199999999999999</c:v>
                </c:pt>
                <c:pt idx="31">
                  <c:v>10.8</c:v>
                </c:pt>
                <c:pt idx="32">
                  <c:v>11.6</c:v>
                </c:pt>
                <c:pt idx="33">
                  <c:v>12.2</c:v>
                </c:pt>
                <c:pt idx="34">
                  <c:v>12.9</c:v>
                </c:pt>
                <c:pt idx="35">
                  <c:v>13.4</c:v>
                </c:pt>
                <c:pt idx="36">
                  <c:v>13.9</c:v>
                </c:pt>
                <c:pt idx="37">
                  <c:v>14.4</c:v>
                </c:pt>
                <c:pt idx="38">
                  <c:v>14.8</c:v>
                </c:pt>
                <c:pt idx="39">
                  <c:v>15.5</c:v>
                </c:pt>
                <c:pt idx="40">
                  <c:v>16.2</c:v>
                </c:pt>
                <c:pt idx="41">
                  <c:v>16.899999999999999</c:v>
                </c:pt>
                <c:pt idx="42">
                  <c:v>17.3</c:v>
                </c:pt>
                <c:pt idx="43">
                  <c:v>17.5</c:v>
                </c:pt>
                <c:pt idx="44">
                  <c:v>17.5</c:v>
                </c:pt>
                <c:pt idx="45">
                  <c:v>17.5</c:v>
                </c:pt>
                <c:pt idx="46">
                  <c:v>17.399999999999999</c:v>
                </c:pt>
                <c:pt idx="47">
                  <c:v>17.3</c:v>
                </c:pt>
                <c:pt idx="48">
                  <c:v>17</c:v>
                </c:pt>
                <c:pt idx="49">
                  <c:v>16.600000000000001</c:v>
                </c:pt>
                <c:pt idx="50">
                  <c:v>16.2</c:v>
                </c:pt>
                <c:pt idx="51">
                  <c:v>15.7</c:v>
                </c:pt>
                <c:pt idx="52">
                  <c:v>15</c:v>
                </c:pt>
                <c:pt idx="53">
                  <c:v>14.1</c:v>
                </c:pt>
                <c:pt idx="54">
                  <c:v>13.5</c:v>
                </c:pt>
                <c:pt idx="55">
                  <c:v>12.8</c:v>
                </c:pt>
                <c:pt idx="56">
                  <c:v>12.2</c:v>
                </c:pt>
                <c:pt idx="57">
                  <c:v>11.5</c:v>
                </c:pt>
                <c:pt idx="58">
                  <c:v>10.7</c:v>
                </c:pt>
                <c:pt idx="59">
                  <c:v>9.9</c:v>
                </c:pt>
                <c:pt idx="60">
                  <c:v>9.4</c:v>
                </c:pt>
                <c:pt idx="61">
                  <c:v>8.9</c:v>
                </c:pt>
                <c:pt idx="62">
                  <c:v>8.1999999999999993</c:v>
                </c:pt>
                <c:pt idx="63">
                  <c:v>7.8</c:v>
                </c:pt>
                <c:pt idx="64">
                  <c:v>7.5</c:v>
                </c:pt>
                <c:pt idx="65">
                  <c:v>7.4</c:v>
                </c:pt>
                <c:pt idx="66">
                  <c:v>7.4</c:v>
                </c:pt>
                <c:pt idx="67">
                  <c:v>7.5</c:v>
                </c:pt>
                <c:pt idx="68">
                  <c:v>7.7</c:v>
                </c:pt>
                <c:pt idx="69">
                  <c:v>8.1</c:v>
                </c:pt>
                <c:pt idx="70">
                  <c:v>8.5</c:v>
                </c:pt>
                <c:pt idx="71">
                  <c:v>9</c:v>
                </c:pt>
                <c:pt idx="72">
                  <c:v>9.1999999999999993</c:v>
                </c:pt>
              </c:numCache>
            </c:numRef>
          </c:val>
          <c:smooth val="0"/>
          <c:extLst>
            <c:ext xmlns:c16="http://schemas.microsoft.com/office/drawing/2014/chart" uri="{C3380CC4-5D6E-409C-BE32-E72D297353CC}">
              <c16:uniqueId val="{00000022-776B-44C7-A7AF-E49ADBEE5D11}"/>
            </c:ext>
          </c:extLst>
        </c:ser>
        <c:dLbls>
          <c:showLegendKey val="0"/>
          <c:showVal val="0"/>
          <c:showCatName val="0"/>
          <c:showSerName val="0"/>
          <c:showPercent val="0"/>
          <c:showBubbleSize val="0"/>
        </c:dLbls>
        <c:marker val="1"/>
        <c:smooth val="0"/>
        <c:axId val="112501888"/>
        <c:axId val="112491904"/>
      </c:lineChart>
      <c:catAx>
        <c:axId val="112488832"/>
        <c:scaling>
          <c:orientation val="minMax"/>
        </c:scaling>
        <c:delete val="0"/>
        <c:axPos val="b"/>
        <c:numFmt formatCode="General" sourceLinked="1"/>
        <c:majorTickMark val="none"/>
        <c:minorTickMark val="none"/>
        <c:tickLblPos val="nextTo"/>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90368"/>
        <c:crosses val="autoZero"/>
        <c:auto val="1"/>
        <c:lblAlgn val="ctr"/>
        <c:lblOffset val="100"/>
        <c:noMultiLvlLbl val="0"/>
      </c:catAx>
      <c:valAx>
        <c:axId val="112490368"/>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88832"/>
        <c:crosses val="autoZero"/>
        <c:crossBetween val="between"/>
      </c:valAx>
      <c:valAx>
        <c:axId val="11249190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501888"/>
        <c:crosses val="max"/>
        <c:crossBetween val="between"/>
      </c:valAx>
      <c:catAx>
        <c:axId val="112501888"/>
        <c:scaling>
          <c:orientation val="minMax"/>
        </c:scaling>
        <c:delete val="1"/>
        <c:axPos val="b"/>
        <c:numFmt formatCode="General" sourceLinked="1"/>
        <c:majorTickMark val="out"/>
        <c:minorTickMark val="none"/>
        <c:tickLblPos val="nextTo"/>
        <c:crossAx val="1124919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'F36'!$C$5</c:f>
              <c:strCache>
                <c:ptCount val="1"/>
                <c:pt idx="0">
                  <c:v>Establecimientos</c:v>
                </c:pt>
              </c:strCache>
            </c:strRef>
          </c:tx>
          <c:spPr>
            <a:solidFill>
              <a:srgbClr val="C9D0D6"/>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99B3-4D45-A684-A2B848137472}"/>
              </c:ext>
            </c:extLst>
          </c:dPt>
          <c:dPt>
            <c:idx val="12"/>
            <c:invertIfNegative val="0"/>
            <c:bubble3D val="0"/>
            <c:spPr>
              <a:solidFill>
                <a:srgbClr val="7C878E"/>
              </a:solidFill>
              <a:ln>
                <a:noFill/>
              </a:ln>
              <a:effectLst/>
            </c:spPr>
            <c:extLst>
              <c:ext xmlns:c16="http://schemas.microsoft.com/office/drawing/2014/chart" uri="{C3380CC4-5D6E-409C-BE32-E72D297353CC}">
                <c16:uniqueId val="{00000003-99B3-4D45-A684-A2B848137472}"/>
              </c:ext>
            </c:extLst>
          </c:dPt>
          <c:dPt>
            <c:idx val="24"/>
            <c:invertIfNegative val="0"/>
            <c:bubble3D val="0"/>
            <c:spPr>
              <a:solidFill>
                <a:srgbClr val="7C878E"/>
              </a:solidFill>
              <a:ln>
                <a:noFill/>
              </a:ln>
              <a:effectLst/>
            </c:spPr>
            <c:extLst>
              <c:ext xmlns:c16="http://schemas.microsoft.com/office/drawing/2014/chart" uri="{C3380CC4-5D6E-409C-BE32-E72D297353CC}">
                <c16:uniqueId val="{00000005-99B3-4D45-A684-A2B848137472}"/>
              </c:ext>
            </c:extLst>
          </c:dPt>
          <c:dPt>
            <c:idx val="36"/>
            <c:invertIfNegative val="0"/>
            <c:bubble3D val="0"/>
            <c:spPr>
              <a:solidFill>
                <a:srgbClr val="7C878E"/>
              </a:solidFill>
              <a:ln>
                <a:noFill/>
              </a:ln>
              <a:effectLst/>
            </c:spPr>
            <c:extLst>
              <c:ext xmlns:c16="http://schemas.microsoft.com/office/drawing/2014/chart" uri="{C3380CC4-5D6E-409C-BE32-E72D297353CC}">
                <c16:uniqueId val="{00000007-99B3-4D45-A684-A2B848137472}"/>
              </c:ext>
            </c:extLst>
          </c:dPt>
          <c:dPt>
            <c:idx val="48"/>
            <c:invertIfNegative val="0"/>
            <c:bubble3D val="0"/>
            <c:spPr>
              <a:solidFill>
                <a:srgbClr val="7C878E"/>
              </a:solidFill>
              <a:ln>
                <a:noFill/>
              </a:ln>
              <a:effectLst/>
            </c:spPr>
            <c:extLst>
              <c:ext xmlns:c16="http://schemas.microsoft.com/office/drawing/2014/chart" uri="{C3380CC4-5D6E-409C-BE32-E72D297353CC}">
                <c16:uniqueId val="{00000009-99B3-4D45-A684-A2B848137472}"/>
              </c:ext>
            </c:extLst>
          </c:dPt>
          <c:dPt>
            <c:idx val="60"/>
            <c:invertIfNegative val="0"/>
            <c:bubble3D val="0"/>
            <c:spPr>
              <a:solidFill>
                <a:srgbClr val="7C878E"/>
              </a:solidFill>
              <a:ln>
                <a:noFill/>
              </a:ln>
              <a:effectLst/>
            </c:spPr>
            <c:extLst>
              <c:ext xmlns:c16="http://schemas.microsoft.com/office/drawing/2014/chart" uri="{C3380CC4-5D6E-409C-BE32-E72D297353CC}">
                <c16:uniqueId val="{0000000B-99B3-4D45-A684-A2B848137472}"/>
              </c:ext>
            </c:extLst>
          </c:dPt>
          <c:dPt>
            <c:idx val="72"/>
            <c:invertIfNegative val="0"/>
            <c:bubble3D val="0"/>
            <c:spPr>
              <a:solidFill>
                <a:srgbClr val="FBBB27"/>
              </a:solidFill>
              <a:ln>
                <a:noFill/>
              </a:ln>
              <a:effectLst/>
            </c:spPr>
            <c:extLst>
              <c:ext xmlns:c16="http://schemas.microsoft.com/office/drawing/2014/chart" uri="{C3380CC4-5D6E-409C-BE32-E72D297353CC}">
                <c16:uniqueId val="{0000000D-99B3-4D45-A684-A2B848137472}"/>
              </c:ext>
            </c:extLst>
          </c:dPt>
          <c:cat>
            <c:multiLvlStrRef>
              <c:f>'F36'!$A$6:$B$78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'F36'!$C$6:$C$78</c:f>
              <c:numCache>
                <c:formatCode>General</c:formatCode>
                <c:ptCount val="73"/>
                <c:pt idx="0">
                  <c:v>448</c:v>
                </c:pt>
                <c:pt idx="1">
                  <c:v>450</c:v>
                </c:pt>
                <c:pt idx="2">
                  <c:v>454</c:v>
                </c:pt>
                <c:pt idx="3">
                  <c:v>452</c:v>
                </c:pt>
                <c:pt idx="4">
                  <c:v>453</c:v>
                </c:pt>
                <c:pt idx="5">
                  <c:v>451</c:v>
                </c:pt>
                <c:pt idx="6">
                  <c:v>444</c:v>
                </c:pt>
                <c:pt idx="7">
                  <c:v>448</c:v>
                </c:pt>
                <c:pt idx="8">
                  <c:v>438</c:v>
                </c:pt>
                <c:pt idx="9">
                  <c:v>439</c:v>
                </c:pt>
                <c:pt idx="10">
                  <c:v>437</c:v>
                </c:pt>
                <c:pt idx="11">
                  <c:v>437</c:v>
                </c:pt>
                <c:pt idx="12">
                  <c:v>426</c:v>
                </c:pt>
                <c:pt idx="13">
                  <c:v>423</c:v>
                </c:pt>
                <c:pt idx="14">
                  <c:v>426</c:v>
                </c:pt>
                <c:pt idx="15">
                  <c:v>424</c:v>
                </c:pt>
                <c:pt idx="16">
                  <c:v>425</c:v>
                </c:pt>
                <c:pt idx="17">
                  <c:v>420</c:v>
                </c:pt>
                <c:pt idx="18">
                  <c:v>421</c:v>
                </c:pt>
                <c:pt idx="19">
                  <c:v>423</c:v>
                </c:pt>
                <c:pt idx="20">
                  <c:v>409</c:v>
                </c:pt>
                <c:pt idx="21">
                  <c:v>408</c:v>
                </c:pt>
                <c:pt idx="22">
                  <c:v>408</c:v>
                </c:pt>
                <c:pt idx="23">
                  <c:v>409</c:v>
                </c:pt>
                <c:pt idx="24">
                  <c:v>409</c:v>
                </c:pt>
                <c:pt idx="25">
                  <c:v>409</c:v>
                </c:pt>
                <c:pt idx="26">
                  <c:v>413</c:v>
                </c:pt>
                <c:pt idx="27">
                  <c:v>413</c:v>
                </c:pt>
                <c:pt idx="28">
                  <c:v>414</c:v>
                </c:pt>
                <c:pt idx="29">
                  <c:v>417</c:v>
                </c:pt>
                <c:pt idx="30">
                  <c:v>412</c:v>
                </c:pt>
                <c:pt idx="31">
                  <c:v>410</c:v>
                </c:pt>
                <c:pt idx="32">
                  <c:v>411</c:v>
                </c:pt>
                <c:pt idx="33">
                  <c:v>406</c:v>
                </c:pt>
                <c:pt idx="34">
                  <c:v>404</c:v>
                </c:pt>
                <c:pt idx="35">
                  <c:v>399</c:v>
                </c:pt>
                <c:pt idx="36">
                  <c:v>396</c:v>
                </c:pt>
                <c:pt idx="37">
                  <c:v>397</c:v>
                </c:pt>
                <c:pt idx="38">
                  <c:v>402</c:v>
                </c:pt>
                <c:pt idx="39">
                  <c:v>401</c:v>
                </c:pt>
                <c:pt idx="40">
                  <c:v>402</c:v>
                </c:pt>
                <c:pt idx="41">
                  <c:v>401</c:v>
                </c:pt>
                <c:pt idx="42">
                  <c:v>406</c:v>
                </c:pt>
                <c:pt idx="43">
                  <c:v>404</c:v>
                </c:pt>
                <c:pt idx="44">
                  <c:v>393</c:v>
                </c:pt>
                <c:pt idx="45">
                  <c:v>394</c:v>
                </c:pt>
                <c:pt idx="46">
                  <c:v>395</c:v>
                </c:pt>
                <c:pt idx="47">
                  <c:v>394</c:v>
                </c:pt>
                <c:pt idx="48">
                  <c:v>395</c:v>
                </c:pt>
                <c:pt idx="49">
                  <c:v>393</c:v>
                </c:pt>
                <c:pt idx="50">
                  <c:v>394</c:v>
                </c:pt>
                <c:pt idx="51">
                  <c:v>390</c:v>
                </c:pt>
                <c:pt idx="52">
                  <c:v>391</c:v>
                </c:pt>
                <c:pt idx="53">
                  <c:v>393</c:v>
                </c:pt>
                <c:pt idx="54">
                  <c:v>394</c:v>
                </c:pt>
                <c:pt idx="55">
                  <c:v>396</c:v>
                </c:pt>
                <c:pt idx="56">
                  <c:v>388</c:v>
                </c:pt>
                <c:pt idx="57">
                  <c:v>389</c:v>
                </c:pt>
                <c:pt idx="58">
                  <c:v>387</c:v>
                </c:pt>
                <c:pt idx="59">
                  <c:v>390</c:v>
                </c:pt>
                <c:pt idx="60">
                  <c:v>389</c:v>
                </c:pt>
                <c:pt idx="61">
                  <c:v>387</c:v>
                </c:pt>
                <c:pt idx="62">
                  <c:v>386</c:v>
                </c:pt>
                <c:pt idx="63">
                  <c:v>386</c:v>
                </c:pt>
                <c:pt idx="64">
                  <c:v>388</c:v>
                </c:pt>
                <c:pt idx="65">
                  <c:v>389</c:v>
                </c:pt>
                <c:pt idx="66">
                  <c:v>389</c:v>
                </c:pt>
                <c:pt idx="67">
                  <c:v>388</c:v>
                </c:pt>
                <c:pt idx="68">
                  <c:v>381</c:v>
                </c:pt>
                <c:pt idx="69">
                  <c:v>385</c:v>
                </c:pt>
                <c:pt idx="70">
                  <c:v>387</c:v>
                </c:pt>
                <c:pt idx="71">
                  <c:v>386</c:v>
                </c:pt>
                <c:pt idx="72">
                  <c:v>388</c:v>
                </c:pt>
              </c:numCache>
            </c:numRef>
          </c:val>
          <c:extLst>
            <c:ext xmlns:c16="http://schemas.microsoft.com/office/drawing/2014/chart" uri="{C3380CC4-5D6E-409C-BE32-E72D297353CC}">
              <c16:uniqueId val="{0000000E-99B3-4D45-A684-A2B848137472}"/>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'F36'!$D$5</c:f>
              <c:strCache>
                <c:ptCount val="1"/>
                <c:pt idx="0">
                  <c:v>Promedio</c:v>
                </c:pt>
              </c:strCache>
            </c:strRef>
          </c:tx>
          <c:spPr>
            <a:ln w="28575" cap="rnd">
              <a:solidFill>
                <a:srgbClr val="B69630"/>
              </a:solidFill>
              <a:round/>
            </a:ln>
            <a:effectLst/>
          </c:spPr>
          <c:marker>
            <c:symbol val="none"/>
          </c:marker>
          <c:cat>
            <c:multiLvlStrRef>
              <c:f>'F36'!$A$6:$B$78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'F36'!$D$6:$D$78</c:f>
              <c:numCache>
                <c:formatCode>General</c:formatCode>
                <c:ptCount val="73"/>
                <c:pt idx="0">
                  <c:v>427</c:v>
                </c:pt>
                <c:pt idx="1">
                  <c:v>429</c:v>
                </c:pt>
                <c:pt idx="2">
                  <c:v>432</c:v>
                </c:pt>
                <c:pt idx="3">
                  <c:v>434</c:v>
                </c:pt>
                <c:pt idx="4">
                  <c:v>437</c:v>
                </c:pt>
                <c:pt idx="5">
                  <c:v>439</c:v>
                </c:pt>
                <c:pt idx="6">
                  <c:v>440</c:v>
                </c:pt>
                <c:pt idx="7">
                  <c:v>442</c:v>
                </c:pt>
                <c:pt idx="8">
                  <c:v>442</c:v>
                </c:pt>
                <c:pt idx="9">
                  <c:v>444</c:v>
                </c:pt>
                <c:pt idx="10">
                  <c:v>445</c:v>
                </c:pt>
                <c:pt idx="11">
                  <c:v>446</c:v>
                </c:pt>
                <c:pt idx="12">
                  <c:v>444</c:v>
                </c:pt>
                <c:pt idx="13">
                  <c:v>442</c:v>
                </c:pt>
                <c:pt idx="14">
                  <c:v>440</c:v>
                </c:pt>
                <c:pt idx="15">
                  <c:v>437</c:v>
                </c:pt>
                <c:pt idx="16">
                  <c:v>435</c:v>
                </c:pt>
                <c:pt idx="17">
                  <c:v>432</c:v>
                </c:pt>
                <c:pt idx="18">
                  <c:v>430</c:v>
                </c:pt>
                <c:pt idx="19">
                  <c:v>428</c:v>
                </c:pt>
                <c:pt idx="20">
                  <c:v>426</c:v>
                </c:pt>
                <c:pt idx="21">
                  <c:v>423</c:v>
                </c:pt>
                <c:pt idx="22">
                  <c:v>421</c:v>
                </c:pt>
                <c:pt idx="23">
                  <c:v>418</c:v>
                </c:pt>
                <c:pt idx="24">
                  <c:v>417</c:v>
                </c:pt>
                <c:pt idx="25">
                  <c:v>416</c:v>
                </c:pt>
                <c:pt idx="26">
                  <c:v>415</c:v>
                </c:pt>
                <c:pt idx="27">
                  <c:v>414</c:v>
                </c:pt>
                <c:pt idx="28">
                  <c:v>413</c:v>
                </c:pt>
                <c:pt idx="29">
                  <c:v>413</c:v>
                </c:pt>
                <c:pt idx="30">
                  <c:v>412</c:v>
                </c:pt>
                <c:pt idx="31">
                  <c:v>411</c:v>
                </c:pt>
                <c:pt idx="32">
                  <c:v>411</c:v>
                </c:pt>
                <c:pt idx="33">
                  <c:v>411</c:v>
                </c:pt>
                <c:pt idx="34">
                  <c:v>411</c:v>
                </c:pt>
                <c:pt idx="35">
                  <c:v>410</c:v>
                </c:pt>
                <c:pt idx="36">
                  <c:v>409</c:v>
                </c:pt>
                <c:pt idx="37">
                  <c:v>408</c:v>
                </c:pt>
                <c:pt idx="38">
                  <c:v>407</c:v>
                </c:pt>
                <c:pt idx="39">
                  <c:v>406</c:v>
                </c:pt>
                <c:pt idx="40">
                  <c:v>405</c:v>
                </c:pt>
                <c:pt idx="41">
                  <c:v>403</c:v>
                </c:pt>
                <c:pt idx="42">
                  <c:v>403</c:v>
                </c:pt>
                <c:pt idx="43">
                  <c:v>402</c:v>
                </c:pt>
                <c:pt idx="44">
                  <c:v>401</c:v>
                </c:pt>
                <c:pt idx="45">
                  <c:v>400</c:v>
                </c:pt>
                <c:pt idx="46">
                  <c:v>399</c:v>
                </c:pt>
                <c:pt idx="47">
                  <c:v>399</c:v>
                </c:pt>
                <c:pt idx="48">
                  <c:v>399</c:v>
                </c:pt>
                <c:pt idx="49">
                  <c:v>398</c:v>
                </c:pt>
                <c:pt idx="50">
                  <c:v>398</c:v>
                </c:pt>
                <c:pt idx="51">
                  <c:v>397</c:v>
                </c:pt>
                <c:pt idx="52">
                  <c:v>396</c:v>
                </c:pt>
                <c:pt idx="53">
                  <c:v>395</c:v>
                </c:pt>
                <c:pt idx="54">
                  <c:v>394</c:v>
                </c:pt>
                <c:pt idx="55">
                  <c:v>394</c:v>
                </c:pt>
                <c:pt idx="56">
                  <c:v>393</c:v>
                </c:pt>
                <c:pt idx="57">
                  <c:v>393</c:v>
                </c:pt>
                <c:pt idx="58">
                  <c:v>392</c:v>
                </c:pt>
                <c:pt idx="59">
                  <c:v>392</c:v>
                </c:pt>
                <c:pt idx="60">
                  <c:v>391</c:v>
                </c:pt>
                <c:pt idx="61">
                  <c:v>391</c:v>
                </c:pt>
                <c:pt idx="62">
                  <c:v>390</c:v>
                </c:pt>
                <c:pt idx="63">
                  <c:v>390</c:v>
                </c:pt>
                <c:pt idx="64">
                  <c:v>389</c:v>
                </c:pt>
                <c:pt idx="65">
                  <c:v>389</c:v>
                </c:pt>
                <c:pt idx="66">
                  <c:v>389</c:v>
                </c:pt>
                <c:pt idx="67">
                  <c:v>388</c:v>
                </c:pt>
                <c:pt idx="68">
                  <c:v>387</c:v>
                </c:pt>
                <c:pt idx="69">
                  <c:v>387</c:v>
                </c:pt>
                <c:pt idx="70">
                  <c:v>387</c:v>
                </c:pt>
                <c:pt idx="71">
                  <c:v>387</c:v>
                </c:pt>
                <c:pt idx="72">
                  <c:v>387</c:v>
                </c:pt>
              </c:numCache>
            </c:numRef>
          </c:val>
          <c:smooth val="0"/>
          <c:extLst>
            <c:ext xmlns:c16="http://schemas.microsoft.com/office/drawing/2014/chart" uri="{C3380CC4-5D6E-409C-BE32-E72D297353CC}">
              <c16:uniqueId val="{0000000F-99B3-4D45-A684-A2B848137472}"/>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BF95-4FE0-B590-BD0BF8294D85}"/>
              </c:ext>
            </c:extLst>
          </c:dPt>
          <c:dPt>
            <c:idx val="1"/>
            <c:invertIfNegative val="0"/>
            <c:bubble3D val="0"/>
            <c:spPr>
              <a:solidFill>
                <a:srgbClr val="7C878E"/>
              </a:solidFill>
              <a:ln>
                <a:noFill/>
              </a:ln>
              <a:effectLst/>
            </c:spPr>
            <c:extLst>
              <c:ext xmlns:c16="http://schemas.microsoft.com/office/drawing/2014/chart" uri="{C3380CC4-5D6E-409C-BE32-E72D297353CC}">
                <c16:uniqueId val="{00000003-BF95-4FE0-B590-BD0BF8294D85}"/>
              </c:ext>
            </c:extLst>
          </c:dPt>
          <c:dPt>
            <c:idx val="2"/>
            <c:invertIfNegative val="0"/>
            <c:bubble3D val="0"/>
            <c:spPr>
              <a:solidFill>
                <a:srgbClr val="7C878E"/>
              </a:solidFill>
              <a:ln>
                <a:noFill/>
              </a:ln>
              <a:effectLst/>
            </c:spPr>
            <c:extLst>
              <c:ext xmlns:c16="http://schemas.microsoft.com/office/drawing/2014/chart" uri="{C3380CC4-5D6E-409C-BE32-E72D297353CC}">
                <c16:uniqueId val="{00000005-BF95-4FE0-B590-BD0BF8294D85}"/>
              </c:ext>
            </c:extLst>
          </c:dPt>
          <c:dPt>
            <c:idx val="3"/>
            <c:invertIfNegative val="0"/>
            <c:bubble3D val="0"/>
            <c:spPr>
              <a:solidFill>
                <a:srgbClr val="7C878E"/>
              </a:solidFill>
              <a:ln>
                <a:noFill/>
              </a:ln>
              <a:effectLst/>
            </c:spPr>
            <c:extLst>
              <c:ext xmlns:c16="http://schemas.microsoft.com/office/drawing/2014/chart" uri="{C3380CC4-5D6E-409C-BE32-E72D297353CC}">
                <c16:uniqueId val="{00000007-BF95-4FE0-B590-BD0BF8294D85}"/>
              </c:ext>
            </c:extLst>
          </c:dPt>
          <c:dPt>
            <c:idx val="4"/>
            <c:invertIfNegative val="0"/>
            <c:bubble3D val="0"/>
            <c:spPr>
              <a:solidFill>
                <a:srgbClr val="7C878E"/>
              </a:solidFill>
              <a:ln>
                <a:noFill/>
              </a:ln>
              <a:effectLst/>
            </c:spPr>
            <c:extLst>
              <c:ext xmlns:c16="http://schemas.microsoft.com/office/drawing/2014/chart" uri="{C3380CC4-5D6E-409C-BE32-E72D297353CC}">
                <c16:uniqueId val="{00000009-BF95-4FE0-B590-BD0BF8294D85}"/>
              </c:ext>
            </c:extLst>
          </c:dPt>
          <c:dPt>
            <c:idx val="5"/>
            <c:invertIfNegative val="0"/>
            <c:bubble3D val="0"/>
            <c:spPr>
              <a:solidFill>
                <a:srgbClr val="7C878E"/>
              </a:solidFill>
              <a:ln>
                <a:noFill/>
              </a:ln>
              <a:effectLst/>
            </c:spPr>
            <c:extLst>
              <c:ext xmlns:c16="http://schemas.microsoft.com/office/drawing/2014/chart" uri="{C3380CC4-5D6E-409C-BE32-E72D297353CC}">
                <c16:uniqueId val="{0000000B-BF95-4FE0-B590-BD0BF8294D85}"/>
              </c:ext>
            </c:extLst>
          </c:dPt>
          <c:dPt>
            <c:idx val="6"/>
            <c:invertIfNegative val="0"/>
            <c:bubble3D val="0"/>
            <c:spPr>
              <a:solidFill>
                <a:srgbClr val="7C878E"/>
              </a:solidFill>
              <a:ln>
                <a:noFill/>
              </a:ln>
              <a:effectLst/>
            </c:spPr>
            <c:extLst>
              <c:ext xmlns:c16="http://schemas.microsoft.com/office/drawing/2014/chart" uri="{C3380CC4-5D6E-409C-BE32-E72D297353CC}">
                <c16:uniqueId val="{0000000D-BF95-4FE0-B590-BD0BF8294D85}"/>
              </c:ext>
            </c:extLst>
          </c:dPt>
          <c:dPt>
            <c:idx val="7"/>
            <c:invertIfNegative val="0"/>
            <c:bubble3D val="0"/>
            <c:spPr>
              <a:solidFill>
                <a:srgbClr val="7C878E"/>
              </a:solidFill>
              <a:ln>
                <a:noFill/>
              </a:ln>
              <a:effectLst/>
            </c:spPr>
            <c:extLst>
              <c:ext xmlns:c16="http://schemas.microsoft.com/office/drawing/2014/chart" uri="{C3380CC4-5D6E-409C-BE32-E72D297353CC}">
                <c16:uniqueId val="{0000000F-BF95-4FE0-B590-BD0BF8294D85}"/>
              </c:ext>
            </c:extLst>
          </c:dPt>
          <c:dPt>
            <c:idx val="8"/>
            <c:invertIfNegative val="0"/>
            <c:bubble3D val="0"/>
            <c:spPr>
              <a:solidFill>
                <a:srgbClr val="7C878E"/>
              </a:solidFill>
              <a:ln>
                <a:noFill/>
              </a:ln>
              <a:effectLst/>
            </c:spPr>
            <c:extLst>
              <c:ext xmlns:c16="http://schemas.microsoft.com/office/drawing/2014/chart" uri="{C3380CC4-5D6E-409C-BE32-E72D297353CC}">
                <c16:uniqueId val="{00000011-BF95-4FE0-B590-BD0BF8294D85}"/>
              </c:ext>
            </c:extLst>
          </c:dPt>
          <c:dPt>
            <c:idx val="9"/>
            <c:invertIfNegative val="0"/>
            <c:bubble3D val="0"/>
            <c:spPr>
              <a:solidFill>
                <a:srgbClr val="7C878E"/>
              </a:solidFill>
              <a:ln>
                <a:noFill/>
              </a:ln>
              <a:effectLst/>
            </c:spPr>
            <c:extLst>
              <c:ext xmlns:c16="http://schemas.microsoft.com/office/drawing/2014/chart" uri="{C3380CC4-5D6E-409C-BE32-E72D297353CC}">
                <c16:uniqueId val="{00000013-BF95-4FE0-B590-BD0BF8294D85}"/>
              </c:ext>
            </c:extLst>
          </c:dPt>
          <c:dPt>
            <c:idx val="10"/>
            <c:invertIfNegative val="0"/>
            <c:bubble3D val="0"/>
            <c:spPr>
              <a:solidFill>
                <a:srgbClr val="7C878E"/>
              </a:solidFill>
              <a:ln>
                <a:noFill/>
              </a:ln>
              <a:effectLst/>
            </c:spPr>
            <c:extLst>
              <c:ext xmlns:c16="http://schemas.microsoft.com/office/drawing/2014/chart" uri="{C3380CC4-5D6E-409C-BE32-E72D297353CC}">
                <c16:uniqueId val="{00000015-BF95-4FE0-B590-BD0BF8294D85}"/>
              </c:ext>
            </c:extLst>
          </c:dPt>
          <c:dPt>
            <c:idx val="11"/>
            <c:invertIfNegative val="0"/>
            <c:bubble3D val="0"/>
            <c:spPr>
              <a:solidFill>
                <a:srgbClr val="7C878E"/>
              </a:solidFill>
              <a:ln>
                <a:noFill/>
              </a:ln>
              <a:effectLst/>
            </c:spPr>
            <c:extLst>
              <c:ext xmlns:c16="http://schemas.microsoft.com/office/drawing/2014/chart" uri="{C3380CC4-5D6E-409C-BE32-E72D297353CC}">
                <c16:uniqueId val="{00000017-BF95-4FE0-B590-BD0BF8294D85}"/>
              </c:ext>
            </c:extLst>
          </c:dPt>
          <c:dPt>
            <c:idx val="12"/>
            <c:invertIfNegative val="0"/>
            <c:bubble3D val="0"/>
            <c:spPr>
              <a:solidFill>
                <a:srgbClr val="7C878E"/>
              </a:solidFill>
              <a:ln>
                <a:noFill/>
              </a:ln>
              <a:effectLst/>
            </c:spPr>
            <c:extLst>
              <c:ext xmlns:c16="http://schemas.microsoft.com/office/drawing/2014/chart" uri="{C3380CC4-5D6E-409C-BE32-E72D297353CC}">
                <c16:uniqueId val="{00000019-BF95-4FE0-B590-BD0BF8294D85}"/>
              </c:ext>
            </c:extLst>
          </c:dPt>
          <c:dPt>
            <c:idx val="13"/>
            <c:invertIfNegative val="0"/>
            <c:bubble3D val="0"/>
            <c:spPr>
              <a:solidFill>
                <a:srgbClr val="FBBB27"/>
              </a:solidFill>
              <a:ln>
                <a:noFill/>
              </a:ln>
              <a:effectLst/>
            </c:spPr>
            <c:extLst>
              <c:ext xmlns:c16="http://schemas.microsoft.com/office/drawing/2014/chart" uri="{C3380CC4-5D6E-409C-BE32-E72D297353CC}">
                <c16:uniqueId val="{0000001B-BF95-4FE0-B590-BD0BF8294D85}"/>
              </c:ext>
            </c:extLst>
          </c:dPt>
          <c:dPt>
            <c:idx val="14"/>
            <c:invertIfNegative val="0"/>
            <c:bubble3D val="0"/>
            <c:spPr>
              <a:solidFill>
                <a:srgbClr val="7C878E"/>
              </a:solidFill>
              <a:ln>
                <a:noFill/>
              </a:ln>
              <a:effectLst/>
            </c:spPr>
            <c:extLst>
              <c:ext xmlns:c16="http://schemas.microsoft.com/office/drawing/2014/chart" uri="{C3380CC4-5D6E-409C-BE32-E72D297353CC}">
                <c16:uniqueId val="{0000001D-BF95-4FE0-B590-BD0BF8294D85}"/>
              </c:ext>
            </c:extLst>
          </c:dPt>
          <c:dPt>
            <c:idx val="15"/>
            <c:invertIfNegative val="0"/>
            <c:bubble3D val="0"/>
            <c:spPr>
              <a:solidFill>
                <a:srgbClr val="7C878E"/>
              </a:solidFill>
              <a:ln>
                <a:noFill/>
              </a:ln>
              <a:effectLst/>
            </c:spPr>
            <c:extLst>
              <c:ext xmlns:c16="http://schemas.microsoft.com/office/drawing/2014/chart" uri="{C3380CC4-5D6E-409C-BE32-E72D297353CC}">
                <c16:uniqueId val="{0000001F-BF95-4FE0-B590-BD0BF8294D85}"/>
              </c:ext>
            </c:extLst>
          </c:dPt>
          <c:dPt>
            <c:idx val="16"/>
            <c:invertIfNegative val="0"/>
            <c:bubble3D val="0"/>
            <c:spPr>
              <a:solidFill>
                <a:srgbClr val="7C878E"/>
              </a:solidFill>
              <a:ln>
                <a:noFill/>
              </a:ln>
              <a:effectLst/>
            </c:spPr>
            <c:extLst>
              <c:ext xmlns:c16="http://schemas.microsoft.com/office/drawing/2014/chart" uri="{C3380CC4-5D6E-409C-BE32-E72D297353CC}">
                <c16:uniqueId val="{00000021-BF95-4FE0-B590-BD0BF8294D85}"/>
              </c:ext>
            </c:extLst>
          </c:dPt>
          <c:dPt>
            <c:idx val="17"/>
            <c:invertIfNegative val="0"/>
            <c:bubble3D val="0"/>
            <c:spPr>
              <a:solidFill>
                <a:srgbClr val="7C878E"/>
              </a:solidFill>
              <a:ln>
                <a:noFill/>
              </a:ln>
              <a:effectLst/>
            </c:spPr>
            <c:extLst>
              <c:ext xmlns:c16="http://schemas.microsoft.com/office/drawing/2014/chart" uri="{C3380CC4-5D6E-409C-BE32-E72D297353CC}">
                <c16:uniqueId val="{00000023-BF95-4FE0-B590-BD0BF8294D85}"/>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'F37'!$A$6:$A$24</c:f>
              <c:strCache>
                <c:ptCount val="19"/>
                <c:pt idx="0">
                  <c:v>Michoacán</c:v>
                </c:pt>
                <c:pt idx="1">
                  <c:v>Veracruz</c:v>
                </c:pt>
                <c:pt idx="2">
                  <c:v>Yucatán</c:v>
                </c:pt>
                <c:pt idx="3">
                  <c:v>Sinaloa</c:v>
                </c:pt>
                <c:pt idx="4">
                  <c:v>Durango</c:v>
                </c:pt>
                <c:pt idx="5">
                  <c:v>Aguascalientes</c:v>
                </c:pt>
                <c:pt idx="6">
                  <c:v>Ciudad de México</c:v>
                </c:pt>
                <c:pt idx="7">
                  <c:v>San Luis Potosí</c:v>
                </c:pt>
                <c:pt idx="8">
                  <c:v>Puebla</c:v>
                </c:pt>
                <c:pt idx="9">
                  <c:v>Querétaro</c:v>
                </c:pt>
                <c:pt idx="10">
                  <c:v>Estado de México</c:v>
                </c:pt>
                <c:pt idx="11">
                  <c:v>Guanajuato</c:v>
                </c:pt>
                <c:pt idx="12">
                  <c:v>Sonora</c:v>
                </c:pt>
                <c:pt idx="13">
                  <c:v>Jalisco</c:v>
                </c:pt>
                <c:pt idx="14">
                  <c:v>Tamaulipas</c:v>
                </c:pt>
                <c:pt idx="15">
                  <c:v>Coahuila</c:v>
                </c:pt>
                <c:pt idx="16">
                  <c:v>Chihuahua</c:v>
                </c:pt>
                <c:pt idx="17">
                  <c:v>Nuevo León</c:v>
                </c:pt>
                <c:pt idx="18">
                  <c:v>Baja California</c:v>
                </c:pt>
              </c:strCache>
            </c:strRef>
          </c:cat>
          <c:val>
            <c:numRef>
              <c:f>'F37'!$B$6:$B$24</c:f>
              <c:numCache>
                <c:formatCode>General</c:formatCode>
                <c:ptCount val="19"/>
                <c:pt idx="0">
                  <c:v>0.4</c:v>
                </c:pt>
                <c:pt idx="1">
                  <c:v>0.8</c:v>
                </c:pt>
                <c:pt idx="2">
                  <c:v>0.9</c:v>
                </c:pt>
                <c:pt idx="3">
                  <c:v>1</c:v>
                </c:pt>
                <c:pt idx="4">
                  <c:v>1.2</c:v>
                </c:pt>
                <c:pt idx="5">
                  <c:v>1.4</c:v>
                </c:pt>
                <c:pt idx="6">
                  <c:v>2.1</c:v>
                </c:pt>
                <c:pt idx="7">
                  <c:v>2.6</c:v>
                </c:pt>
                <c:pt idx="8">
                  <c:v>3</c:v>
                </c:pt>
                <c:pt idx="9">
                  <c:v>3.5</c:v>
                </c:pt>
                <c:pt idx="10">
                  <c:v>4.5</c:v>
                </c:pt>
                <c:pt idx="11">
                  <c:v>5.6</c:v>
                </c:pt>
                <c:pt idx="12">
                  <c:v>5.8</c:v>
                </c:pt>
                <c:pt idx="13">
                  <c:v>6.3</c:v>
                </c:pt>
                <c:pt idx="14">
                  <c:v>6.7</c:v>
                </c:pt>
                <c:pt idx="15">
                  <c:v>7</c:v>
                </c:pt>
                <c:pt idx="16">
                  <c:v>9.4</c:v>
                </c:pt>
                <c:pt idx="17">
                  <c:v>12.3</c:v>
                </c:pt>
                <c:pt idx="18">
                  <c:v>18.2</c:v>
                </c:pt>
              </c:numCache>
            </c:numRef>
          </c:val>
          <c:extLst>
            <c:ext xmlns:c16="http://schemas.microsoft.com/office/drawing/2014/chart" uri="{C3380CC4-5D6E-409C-BE32-E72D297353CC}">
              <c16:uniqueId val="{00000024-BF95-4FE0-B590-BD0BF8294D85}"/>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General"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'F38'!$C$5</c:f>
              <c:strCache>
                <c:ptCount val="1"/>
                <c:pt idx="0">
                  <c:v>Personal ocupado</c:v>
                </c:pt>
              </c:strCache>
            </c:strRef>
          </c:tx>
          <c:spPr>
            <a:solidFill>
              <a:srgbClr val="C9D0D6"/>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F37F-4813-B15E-92F67E4D8AC1}"/>
              </c:ext>
            </c:extLst>
          </c:dPt>
          <c:dPt>
            <c:idx val="12"/>
            <c:invertIfNegative val="0"/>
            <c:bubble3D val="0"/>
            <c:spPr>
              <a:solidFill>
                <a:srgbClr val="7C878E"/>
              </a:solidFill>
              <a:ln>
                <a:noFill/>
              </a:ln>
              <a:effectLst/>
            </c:spPr>
            <c:extLst>
              <c:ext xmlns:c16="http://schemas.microsoft.com/office/drawing/2014/chart" uri="{C3380CC4-5D6E-409C-BE32-E72D297353CC}">
                <c16:uniqueId val="{00000003-F37F-4813-B15E-92F67E4D8AC1}"/>
              </c:ext>
            </c:extLst>
          </c:dPt>
          <c:dPt>
            <c:idx val="24"/>
            <c:invertIfNegative val="0"/>
            <c:bubble3D val="0"/>
            <c:spPr>
              <a:solidFill>
                <a:srgbClr val="7C878E"/>
              </a:solidFill>
              <a:ln>
                <a:noFill/>
              </a:ln>
              <a:effectLst/>
            </c:spPr>
            <c:extLst>
              <c:ext xmlns:c16="http://schemas.microsoft.com/office/drawing/2014/chart" uri="{C3380CC4-5D6E-409C-BE32-E72D297353CC}">
                <c16:uniqueId val="{00000005-F37F-4813-B15E-92F67E4D8AC1}"/>
              </c:ext>
            </c:extLst>
          </c:dPt>
          <c:dPt>
            <c:idx val="36"/>
            <c:invertIfNegative val="0"/>
            <c:bubble3D val="0"/>
            <c:spPr>
              <a:solidFill>
                <a:srgbClr val="7C878E"/>
              </a:solidFill>
              <a:ln>
                <a:noFill/>
              </a:ln>
              <a:effectLst/>
            </c:spPr>
            <c:extLst>
              <c:ext xmlns:c16="http://schemas.microsoft.com/office/drawing/2014/chart" uri="{C3380CC4-5D6E-409C-BE32-E72D297353CC}">
                <c16:uniqueId val="{00000007-F37F-4813-B15E-92F67E4D8AC1}"/>
              </c:ext>
            </c:extLst>
          </c:dPt>
          <c:dPt>
            <c:idx val="48"/>
            <c:invertIfNegative val="0"/>
            <c:bubble3D val="0"/>
            <c:spPr>
              <a:solidFill>
                <a:srgbClr val="7C878E"/>
              </a:solidFill>
              <a:ln>
                <a:noFill/>
              </a:ln>
              <a:effectLst/>
            </c:spPr>
            <c:extLst>
              <c:ext xmlns:c16="http://schemas.microsoft.com/office/drawing/2014/chart" uri="{C3380CC4-5D6E-409C-BE32-E72D297353CC}">
                <c16:uniqueId val="{00000009-F37F-4813-B15E-92F67E4D8AC1}"/>
              </c:ext>
            </c:extLst>
          </c:dPt>
          <c:dPt>
            <c:idx val="60"/>
            <c:invertIfNegative val="0"/>
            <c:bubble3D val="0"/>
            <c:spPr>
              <a:solidFill>
                <a:srgbClr val="7C878E"/>
              </a:solidFill>
              <a:ln>
                <a:noFill/>
              </a:ln>
              <a:effectLst/>
            </c:spPr>
            <c:extLst>
              <c:ext xmlns:c16="http://schemas.microsoft.com/office/drawing/2014/chart" uri="{C3380CC4-5D6E-409C-BE32-E72D297353CC}">
                <c16:uniqueId val="{0000000B-F37F-4813-B15E-92F67E4D8AC1}"/>
              </c:ext>
            </c:extLst>
          </c:dPt>
          <c:dPt>
            <c:idx val="72"/>
            <c:invertIfNegative val="0"/>
            <c:bubble3D val="0"/>
            <c:spPr>
              <a:solidFill>
                <a:srgbClr val="FBBB27"/>
              </a:solidFill>
              <a:ln>
                <a:noFill/>
              </a:ln>
              <a:effectLst/>
            </c:spPr>
            <c:extLst>
              <c:ext xmlns:c16="http://schemas.microsoft.com/office/drawing/2014/chart" uri="{C3380CC4-5D6E-409C-BE32-E72D297353CC}">
                <c16:uniqueId val="{0000000D-F37F-4813-B15E-92F67E4D8AC1}"/>
              </c:ext>
            </c:extLst>
          </c:dPt>
          <c:cat>
            <c:multiLvlStrRef>
              <c:f>'F38'!$A$6:$B$78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'F38'!$C$6:$C$78</c:f>
              <c:numCache>
                <c:formatCode>#,##0</c:formatCode>
                <c:ptCount val="73"/>
                <c:pt idx="0">
                  <c:v>132542</c:v>
                </c:pt>
                <c:pt idx="1">
                  <c:v>132003</c:v>
                </c:pt>
                <c:pt idx="2">
                  <c:v>134911</c:v>
                </c:pt>
                <c:pt idx="3">
                  <c:v>135436</c:v>
                </c:pt>
                <c:pt idx="4">
                  <c:v>137183</c:v>
                </c:pt>
                <c:pt idx="5">
                  <c:v>137311</c:v>
                </c:pt>
                <c:pt idx="6">
                  <c:v>135598</c:v>
                </c:pt>
                <c:pt idx="7">
                  <c:v>135693</c:v>
                </c:pt>
                <c:pt idx="8">
                  <c:v>135379</c:v>
                </c:pt>
                <c:pt idx="9">
                  <c:v>137228</c:v>
                </c:pt>
                <c:pt idx="10">
                  <c:v>136598</c:v>
                </c:pt>
                <c:pt idx="11">
                  <c:v>137134</c:v>
                </c:pt>
                <c:pt idx="12">
                  <c:v>137068</c:v>
                </c:pt>
                <c:pt idx="13">
                  <c:v>138202</c:v>
                </c:pt>
                <c:pt idx="14">
                  <c:v>135755</c:v>
                </c:pt>
                <c:pt idx="15">
                  <c:v>135620</c:v>
                </c:pt>
                <c:pt idx="16">
                  <c:v>135760</c:v>
                </c:pt>
                <c:pt idx="17">
                  <c:v>135146</c:v>
                </c:pt>
                <c:pt idx="18">
                  <c:v>133261</c:v>
                </c:pt>
                <c:pt idx="19">
                  <c:v>136395</c:v>
                </c:pt>
                <c:pt idx="20">
                  <c:v>138072</c:v>
                </c:pt>
                <c:pt idx="21">
                  <c:v>138343</c:v>
                </c:pt>
                <c:pt idx="22">
                  <c:v>140999</c:v>
                </c:pt>
                <c:pt idx="23">
                  <c:v>138657</c:v>
                </c:pt>
                <c:pt idx="24">
                  <c:v>138297</c:v>
                </c:pt>
                <c:pt idx="25">
                  <c:v>135299</c:v>
                </c:pt>
                <c:pt idx="26">
                  <c:v>136376</c:v>
                </c:pt>
                <c:pt idx="27">
                  <c:v>137921</c:v>
                </c:pt>
                <c:pt idx="28">
                  <c:v>138944</c:v>
                </c:pt>
                <c:pt idx="29">
                  <c:v>141006</c:v>
                </c:pt>
                <c:pt idx="30">
                  <c:v>141101</c:v>
                </c:pt>
                <c:pt idx="31">
                  <c:v>140867</c:v>
                </c:pt>
                <c:pt idx="32">
                  <c:v>143124</c:v>
                </c:pt>
                <c:pt idx="33">
                  <c:v>145017</c:v>
                </c:pt>
                <c:pt idx="34">
                  <c:v>146837</c:v>
                </c:pt>
                <c:pt idx="35">
                  <c:v>148110</c:v>
                </c:pt>
                <c:pt idx="36">
                  <c:v>143355</c:v>
                </c:pt>
                <c:pt idx="37">
                  <c:v>144166</c:v>
                </c:pt>
                <c:pt idx="38">
                  <c:v>145207</c:v>
                </c:pt>
                <c:pt idx="39">
                  <c:v>147078</c:v>
                </c:pt>
                <c:pt idx="40">
                  <c:v>145950</c:v>
                </c:pt>
                <c:pt idx="41">
                  <c:v>148723</c:v>
                </c:pt>
                <c:pt idx="42">
                  <c:v>147632</c:v>
                </c:pt>
                <c:pt idx="43">
                  <c:v>152741</c:v>
                </c:pt>
                <c:pt idx="44">
                  <c:v>156454</c:v>
                </c:pt>
                <c:pt idx="45">
                  <c:v>162705</c:v>
                </c:pt>
                <c:pt idx="46">
                  <c:v>166273</c:v>
                </c:pt>
                <c:pt idx="47">
                  <c:v>167561</c:v>
                </c:pt>
                <c:pt idx="48">
                  <c:v>166202</c:v>
                </c:pt>
                <c:pt idx="49">
                  <c:v>165255</c:v>
                </c:pt>
                <c:pt idx="50">
                  <c:v>169563</c:v>
                </c:pt>
                <c:pt idx="51">
                  <c:v>169234</c:v>
                </c:pt>
                <c:pt idx="52">
                  <c:v>167441</c:v>
                </c:pt>
                <c:pt idx="53">
                  <c:v>167945</c:v>
                </c:pt>
                <c:pt idx="54">
                  <c:v>169689</c:v>
                </c:pt>
                <c:pt idx="55">
                  <c:v>169933</c:v>
                </c:pt>
                <c:pt idx="56">
                  <c:v>171982</c:v>
                </c:pt>
                <c:pt idx="57">
                  <c:v>175631</c:v>
                </c:pt>
                <c:pt idx="58">
                  <c:v>177347</c:v>
                </c:pt>
                <c:pt idx="59">
                  <c:v>179261</c:v>
                </c:pt>
                <c:pt idx="60">
                  <c:v>175560</c:v>
                </c:pt>
                <c:pt idx="61">
                  <c:v>175111</c:v>
                </c:pt>
                <c:pt idx="62">
                  <c:v>175854</c:v>
                </c:pt>
                <c:pt idx="63">
                  <c:v>177884</c:v>
                </c:pt>
                <c:pt idx="64">
                  <c:v>180730</c:v>
                </c:pt>
                <c:pt idx="65">
                  <c:v>182595</c:v>
                </c:pt>
                <c:pt idx="66">
                  <c:v>185563</c:v>
                </c:pt>
                <c:pt idx="67">
                  <c:v>188966</c:v>
                </c:pt>
                <c:pt idx="68">
                  <c:v>192371</c:v>
                </c:pt>
                <c:pt idx="69">
                  <c:v>194536</c:v>
                </c:pt>
                <c:pt idx="70">
                  <c:v>194720</c:v>
                </c:pt>
                <c:pt idx="71">
                  <c:v>195275</c:v>
                </c:pt>
                <c:pt idx="72">
                  <c:v>195653</c:v>
                </c:pt>
              </c:numCache>
            </c:numRef>
          </c:val>
          <c:extLst>
            <c:ext xmlns:c16="http://schemas.microsoft.com/office/drawing/2014/chart" uri="{C3380CC4-5D6E-409C-BE32-E72D297353CC}">
              <c16:uniqueId val="{0000000E-F37F-4813-B15E-92F67E4D8AC1}"/>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'F38'!$D$5</c:f>
              <c:strCache>
                <c:ptCount val="1"/>
                <c:pt idx="0">
                  <c:v>Promedio</c:v>
                </c:pt>
              </c:strCache>
            </c:strRef>
          </c:tx>
          <c:spPr>
            <a:ln w="28575" cap="rnd">
              <a:solidFill>
                <a:srgbClr val="B69630"/>
              </a:solidFill>
              <a:round/>
            </a:ln>
            <a:effectLst/>
          </c:spPr>
          <c:marker>
            <c:symbol val="none"/>
          </c:marker>
          <c:cat>
            <c:multiLvlStrRef>
              <c:f>'F38'!$A$6:$B$78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'F38'!$D$6:$D$78</c:f>
              <c:numCache>
                <c:formatCode>#,##0</c:formatCode>
                <c:ptCount val="73"/>
                <c:pt idx="0">
                  <c:v>125560</c:v>
                </c:pt>
                <c:pt idx="1">
                  <c:v>126180</c:v>
                </c:pt>
                <c:pt idx="2">
                  <c:v>126844</c:v>
                </c:pt>
                <c:pt idx="3">
                  <c:v>127707</c:v>
                </c:pt>
                <c:pt idx="4">
                  <c:v>128808</c:v>
                </c:pt>
                <c:pt idx="5">
                  <c:v>129765</c:v>
                </c:pt>
                <c:pt idx="6">
                  <c:v>130719</c:v>
                </c:pt>
                <c:pt idx="7">
                  <c:v>131835</c:v>
                </c:pt>
                <c:pt idx="8">
                  <c:v>132891</c:v>
                </c:pt>
                <c:pt idx="9">
                  <c:v>133881</c:v>
                </c:pt>
                <c:pt idx="10">
                  <c:v>134732</c:v>
                </c:pt>
                <c:pt idx="11">
                  <c:v>135585</c:v>
                </c:pt>
                <c:pt idx="12">
                  <c:v>135962</c:v>
                </c:pt>
                <c:pt idx="13">
                  <c:v>136478</c:v>
                </c:pt>
                <c:pt idx="14">
                  <c:v>136549</c:v>
                </c:pt>
                <c:pt idx="15">
                  <c:v>136564</c:v>
                </c:pt>
                <c:pt idx="16">
                  <c:v>136446</c:v>
                </c:pt>
                <c:pt idx="17">
                  <c:v>136265</c:v>
                </c:pt>
                <c:pt idx="18">
                  <c:v>136070</c:v>
                </c:pt>
                <c:pt idx="19">
                  <c:v>136129</c:v>
                </c:pt>
                <c:pt idx="20">
                  <c:v>136353</c:v>
                </c:pt>
                <c:pt idx="21">
                  <c:v>136446</c:v>
                </c:pt>
                <c:pt idx="22">
                  <c:v>136813</c:v>
                </c:pt>
                <c:pt idx="23">
                  <c:v>136940</c:v>
                </c:pt>
                <c:pt idx="24">
                  <c:v>137042</c:v>
                </c:pt>
                <c:pt idx="25">
                  <c:v>136800</c:v>
                </c:pt>
                <c:pt idx="26">
                  <c:v>136852</c:v>
                </c:pt>
                <c:pt idx="27">
                  <c:v>137044</c:v>
                </c:pt>
                <c:pt idx="28">
                  <c:v>137309</c:v>
                </c:pt>
                <c:pt idx="29">
                  <c:v>137798</c:v>
                </c:pt>
                <c:pt idx="30">
                  <c:v>138451</c:v>
                </c:pt>
                <c:pt idx="31">
                  <c:v>138824</c:v>
                </c:pt>
                <c:pt idx="32">
                  <c:v>139244</c:v>
                </c:pt>
                <c:pt idx="33">
                  <c:v>139801</c:v>
                </c:pt>
                <c:pt idx="34">
                  <c:v>140287</c:v>
                </c:pt>
                <c:pt idx="35">
                  <c:v>141075</c:v>
                </c:pt>
                <c:pt idx="36">
                  <c:v>141496</c:v>
                </c:pt>
                <c:pt idx="37">
                  <c:v>142235</c:v>
                </c:pt>
                <c:pt idx="38">
                  <c:v>142971</c:v>
                </c:pt>
                <c:pt idx="39">
                  <c:v>143734</c:v>
                </c:pt>
                <c:pt idx="40">
                  <c:v>144318</c:v>
                </c:pt>
                <c:pt idx="41">
                  <c:v>144961</c:v>
                </c:pt>
                <c:pt idx="42">
                  <c:v>145506</c:v>
                </c:pt>
                <c:pt idx="43">
                  <c:v>146495</c:v>
                </c:pt>
                <c:pt idx="44">
                  <c:v>147606</c:v>
                </c:pt>
                <c:pt idx="45">
                  <c:v>149080</c:v>
                </c:pt>
                <c:pt idx="46">
                  <c:v>150700</c:v>
                </c:pt>
                <c:pt idx="47">
                  <c:v>152320</c:v>
                </c:pt>
                <c:pt idx="48">
                  <c:v>154224</c:v>
                </c:pt>
                <c:pt idx="49">
                  <c:v>155982</c:v>
                </c:pt>
                <c:pt idx="50">
                  <c:v>158011</c:v>
                </c:pt>
                <c:pt idx="51">
                  <c:v>159858</c:v>
                </c:pt>
                <c:pt idx="52">
                  <c:v>161649</c:v>
                </c:pt>
                <c:pt idx="53">
                  <c:v>163250</c:v>
                </c:pt>
                <c:pt idx="54">
                  <c:v>165089</c:v>
                </c:pt>
                <c:pt idx="55">
                  <c:v>166521</c:v>
                </c:pt>
                <c:pt idx="56">
                  <c:v>167815</c:v>
                </c:pt>
                <c:pt idx="57">
                  <c:v>168892</c:v>
                </c:pt>
                <c:pt idx="58">
                  <c:v>169815</c:v>
                </c:pt>
                <c:pt idx="59">
                  <c:v>170790</c:v>
                </c:pt>
                <c:pt idx="60">
                  <c:v>171570</c:v>
                </c:pt>
                <c:pt idx="61">
                  <c:v>172391</c:v>
                </c:pt>
                <c:pt idx="62">
                  <c:v>172916</c:v>
                </c:pt>
                <c:pt idx="63">
                  <c:v>173636</c:v>
                </c:pt>
                <c:pt idx="64">
                  <c:v>174744</c:v>
                </c:pt>
                <c:pt idx="65">
                  <c:v>175965</c:v>
                </c:pt>
                <c:pt idx="66">
                  <c:v>177288</c:v>
                </c:pt>
                <c:pt idx="67">
                  <c:v>178874</c:v>
                </c:pt>
                <c:pt idx="68">
                  <c:v>180573</c:v>
                </c:pt>
                <c:pt idx="69">
                  <c:v>182148</c:v>
                </c:pt>
                <c:pt idx="70">
                  <c:v>183596</c:v>
                </c:pt>
                <c:pt idx="71">
                  <c:v>184930</c:v>
                </c:pt>
                <c:pt idx="72">
                  <c:v>186605</c:v>
                </c:pt>
              </c:numCache>
            </c:numRef>
          </c:val>
          <c:smooth val="0"/>
          <c:extLst>
            <c:ext xmlns:c16="http://schemas.microsoft.com/office/drawing/2014/chart" uri="{C3380CC4-5D6E-409C-BE32-E72D297353CC}">
              <c16:uniqueId val="{0000000F-F37F-4813-B15E-92F67E4D8AC1}"/>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'F39'!$C$5</c:f>
              <c:strCache>
                <c:ptCount val="1"/>
                <c:pt idx="0">
                  <c:v>Variación</c:v>
                </c:pt>
              </c:strCache>
            </c:strRef>
          </c:tx>
          <c:spPr>
            <a:solidFill>
              <a:srgbClr val="C9D0D6"/>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A9EA-44E2-B6C9-50A03239E914}"/>
              </c:ext>
            </c:extLst>
          </c:dPt>
          <c:dPt>
            <c:idx val="12"/>
            <c:invertIfNegative val="0"/>
            <c:bubble3D val="0"/>
            <c:spPr>
              <a:solidFill>
                <a:srgbClr val="7C878E"/>
              </a:solidFill>
              <a:ln>
                <a:noFill/>
              </a:ln>
              <a:effectLst/>
            </c:spPr>
            <c:extLst>
              <c:ext xmlns:c16="http://schemas.microsoft.com/office/drawing/2014/chart" uri="{C3380CC4-5D6E-409C-BE32-E72D297353CC}">
                <c16:uniqueId val="{00000003-A9EA-44E2-B6C9-50A03239E914}"/>
              </c:ext>
            </c:extLst>
          </c:dPt>
          <c:dPt>
            <c:idx val="24"/>
            <c:invertIfNegative val="0"/>
            <c:bubble3D val="0"/>
            <c:spPr>
              <a:solidFill>
                <a:srgbClr val="7C878E"/>
              </a:solidFill>
              <a:ln>
                <a:noFill/>
              </a:ln>
              <a:effectLst/>
            </c:spPr>
            <c:extLst>
              <c:ext xmlns:c16="http://schemas.microsoft.com/office/drawing/2014/chart" uri="{C3380CC4-5D6E-409C-BE32-E72D297353CC}">
                <c16:uniqueId val="{00000005-A9EA-44E2-B6C9-50A03239E914}"/>
              </c:ext>
            </c:extLst>
          </c:dPt>
          <c:dPt>
            <c:idx val="36"/>
            <c:invertIfNegative val="0"/>
            <c:bubble3D val="0"/>
            <c:spPr>
              <a:solidFill>
                <a:srgbClr val="7C878E"/>
              </a:solidFill>
              <a:ln>
                <a:noFill/>
              </a:ln>
              <a:effectLst/>
            </c:spPr>
            <c:extLst>
              <c:ext xmlns:c16="http://schemas.microsoft.com/office/drawing/2014/chart" uri="{C3380CC4-5D6E-409C-BE32-E72D297353CC}">
                <c16:uniqueId val="{00000007-A9EA-44E2-B6C9-50A03239E914}"/>
              </c:ext>
            </c:extLst>
          </c:dPt>
          <c:dPt>
            <c:idx val="48"/>
            <c:invertIfNegative val="0"/>
            <c:bubble3D val="0"/>
            <c:spPr>
              <a:solidFill>
                <a:srgbClr val="7C878E"/>
              </a:solidFill>
              <a:ln>
                <a:noFill/>
              </a:ln>
              <a:effectLst/>
            </c:spPr>
            <c:extLst>
              <c:ext xmlns:c16="http://schemas.microsoft.com/office/drawing/2014/chart" uri="{C3380CC4-5D6E-409C-BE32-E72D297353CC}">
                <c16:uniqueId val="{00000009-A9EA-44E2-B6C9-50A03239E914}"/>
              </c:ext>
            </c:extLst>
          </c:dPt>
          <c:dPt>
            <c:idx val="60"/>
            <c:invertIfNegative val="0"/>
            <c:bubble3D val="0"/>
            <c:spPr>
              <a:solidFill>
                <a:srgbClr val="7C878E"/>
              </a:solidFill>
              <a:ln>
                <a:noFill/>
              </a:ln>
              <a:effectLst/>
            </c:spPr>
            <c:extLst>
              <c:ext xmlns:c16="http://schemas.microsoft.com/office/drawing/2014/chart" uri="{C3380CC4-5D6E-409C-BE32-E72D297353CC}">
                <c16:uniqueId val="{0000000B-A9EA-44E2-B6C9-50A03239E914}"/>
              </c:ext>
            </c:extLst>
          </c:dPt>
          <c:dPt>
            <c:idx val="72"/>
            <c:invertIfNegative val="0"/>
            <c:bubble3D val="0"/>
            <c:spPr>
              <a:solidFill>
                <a:srgbClr val="FBBB27"/>
              </a:solidFill>
              <a:ln>
                <a:noFill/>
              </a:ln>
              <a:effectLst/>
            </c:spPr>
            <c:extLst>
              <c:ext xmlns:c16="http://schemas.microsoft.com/office/drawing/2014/chart" uri="{C3380CC4-5D6E-409C-BE32-E72D297353CC}">
                <c16:uniqueId val="{0000000D-A9EA-44E2-B6C9-50A03239E914}"/>
              </c:ext>
            </c:extLst>
          </c:dPt>
          <c:cat>
            <c:multiLvlStrRef>
              <c:f>'F39'!$A$6:$B$78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'F39'!$C$6:$C$78</c:f>
              <c:numCache>
                <c:formatCode>General</c:formatCode>
                <c:ptCount val="73"/>
                <c:pt idx="0">
                  <c:v>7</c:v>
                </c:pt>
                <c:pt idx="1">
                  <c:v>6</c:v>
                </c:pt>
                <c:pt idx="2">
                  <c:v>6.3</c:v>
                </c:pt>
                <c:pt idx="3">
                  <c:v>8.3000000000000007</c:v>
                </c:pt>
                <c:pt idx="4">
                  <c:v>10.7</c:v>
                </c:pt>
                <c:pt idx="5">
                  <c:v>9.1</c:v>
                </c:pt>
                <c:pt idx="6">
                  <c:v>9.1999999999999993</c:v>
                </c:pt>
                <c:pt idx="7">
                  <c:v>11</c:v>
                </c:pt>
                <c:pt idx="8">
                  <c:v>10.3</c:v>
                </c:pt>
                <c:pt idx="9">
                  <c:v>9.5</c:v>
                </c:pt>
                <c:pt idx="10">
                  <c:v>8.1</c:v>
                </c:pt>
                <c:pt idx="11">
                  <c:v>8.1</c:v>
                </c:pt>
                <c:pt idx="12">
                  <c:v>3.4</c:v>
                </c:pt>
                <c:pt idx="13">
                  <c:v>4.7</c:v>
                </c:pt>
                <c:pt idx="14">
                  <c:v>0.6</c:v>
                </c:pt>
                <c:pt idx="15">
                  <c:v>0.1</c:v>
                </c:pt>
                <c:pt idx="16">
                  <c:v>-1</c:v>
                </c:pt>
                <c:pt idx="17">
                  <c:v>-1.6</c:v>
                </c:pt>
                <c:pt idx="18">
                  <c:v>-1.7</c:v>
                </c:pt>
                <c:pt idx="19">
                  <c:v>0.5</c:v>
                </c:pt>
                <c:pt idx="20">
                  <c:v>2</c:v>
                </c:pt>
                <c:pt idx="21">
                  <c:v>0.8</c:v>
                </c:pt>
                <c:pt idx="22">
                  <c:v>3.2</c:v>
                </c:pt>
                <c:pt idx="23">
                  <c:v>1.1000000000000001</c:v>
                </c:pt>
                <c:pt idx="24">
                  <c:v>0.9</c:v>
                </c:pt>
                <c:pt idx="25">
                  <c:v>-2.1</c:v>
                </c:pt>
                <c:pt idx="26">
                  <c:v>0.5</c:v>
                </c:pt>
                <c:pt idx="27">
                  <c:v>1.7</c:v>
                </c:pt>
                <c:pt idx="28">
                  <c:v>2.2999999999999998</c:v>
                </c:pt>
                <c:pt idx="29">
                  <c:v>4.3</c:v>
                </c:pt>
                <c:pt idx="30">
                  <c:v>5.9</c:v>
                </c:pt>
                <c:pt idx="31">
                  <c:v>3.3</c:v>
                </c:pt>
                <c:pt idx="32">
                  <c:v>3.7</c:v>
                </c:pt>
                <c:pt idx="33">
                  <c:v>4.8</c:v>
                </c:pt>
                <c:pt idx="34">
                  <c:v>4.0999999999999996</c:v>
                </c:pt>
                <c:pt idx="35">
                  <c:v>6.8</c:v>
                </c:pt>
                <c:pt idx="36">
                  <c:v>3.7</c:v>
                </c:pt>
                <c:pt idx="37">
                  <c:v>6.6</c:v>
                </c:pt>
                <c:pt idx="38">
                  <c:v>6.5</c:v>
                </c:pt>
                <c:pt idx="39">
                  <c:v>6.6</c:v>
                </c:pt>
                <c:pt idx="40">
                  <c:v>5</c:v>
                </c:pt>
                <c:pt idx="41">
                  <c:v>5.5</c:v>
                </c:pt>
                <c:pt idx="42">
                  <c:v>4.5999999999999996</c:v>
                </c:pt>
                <c:pt idx="43">
                  <c:v>8.4</c:v>
                </c:pt>
                <c:pt idx="44">
                  <c:v>9.3000000000000007</c:v>
                </c:pt>
                <c:pt idx="45">
                  <c:v>12.2</c:v>
                </c:pt>
                <c:pt idx="46">
                  <c:v>13.2</c:v>
                </c:pt>
                <c:pt idx="47">
                  <c:v>13.1</c:v>
                </c:pt>
                <c:pt idx="48">
                  <c:v>15.9</c:v>
                </c:pt>
                <c:pt idx="49">
                  <c:v>14.6</c:v>
                </c:pt>
                <c:pt idx="50">
                  <c:v>16.8</c:v>
                </c:pt>
                <c:pt idx="51">
                  <c:v>15.1</c:v>
                </c:pt>
                <c:pt idx="52">
                  <c:v>14.7</c:v>
                </c:pt>
                <c:pt idx="53">
                  <c:v>12.9</c:v>
                </c:pt>
                <c:pt idx="54">
                  <c:v>14.9</c:v>
                </c:pt>
                <c:pt idx="55">
                  <c:v>11.3</c:v>
                </c:pt>
                <c:pt idx="56">
                  <c:v>9.9</c:v>
                </c:pt>
                <c:pt idx="57">
                  <c:v>7.9</c:v>
                </c:pt>
                <c:pt idx="58">
                  <c:v>6.7</c:v>
                </c:pt>
                <c:pt idx="59">
                  <c:v>7</c:v>
                </c:pt>
                <c:pt idx="60">
                  <c:v>5.6</c:v>
                </c:pt>
                <c:pt idx="61">
                  <c:v>6</c:v>
                </c:pt>
                <c:pt idx="62">
                  <c:v>3.7</c:v>
                </c:pt>
                <c:pt idx="63">
                  <c:v>5.0999999999999996</c:v>
                </c:pt>
                <c:pt idx="64">
                  <c:v>7.9</c:v>
                </c:pt>
                <c:pt idx="65">
                  <c:v>8.6999999999999993</c:v>
                </c:pt>
                <c:pt idx="66">
                  <c:v>9.4</c:v>
                </c:pt>
                <c:pt idx="67">
                  <c:v>11.2</c:v>
                </c:pt>
                <c:pt idx="68">
                  <c:v>11.9</c:v>
                </c:pt>
                <c:pt idx="69">
                  <c:v>10.8</c:v>
                </c:pt>
                <c:pt idx="70">
                  <c:v>9.8000000000000007</c:v>
                </c:pt>
                <c:pt idx="71">
                  <c:v>8.9</c:v>
                </c:pt>
                <c:pt idx="72">
                  <c:v>11.4</c:v>
                </c:pt>
              </c:numCache>
            </c:numRef>
          </c:val>
          <c:extLst>
            <c:ext xmlns:c16="http://schemas.microsoft.com/office/drawing/2014/chart" uri="{C3380CC4-5D6E-409C-BE32-E72D297353CC}">
              <c16:uniqueId val="{0000000E-A9EA-44E2-B6C9-50A03239E914}"/>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'F39'!$D$5</c:f>
              <c:strCache>
                <c:ptCount val="1"/>
                <c:pt idx="0">
                  <c:v>Variación promedio</c:v>
                </c:pt>
              </c:strCache>
            </c:strRef>
          </c:tx>
          <c:spPr>
            <a:ln w="28575" cap="rnd">
              <a:solidFill>
                <a:srgbClr val="B69630"/>
              </a:solidFill>
              <a:round/>
            </a:ln>
            <a:effectLst/>
          </c:spPr>
          <c:marker>
            <c:symbol val="none"/>
          </c:marker>
          <c:cat>
            <c:multiLvlStrRef>
              <c:f>'F39'!$A$6:$B$78</c:f>
              <c:multiLvlStrCache>
                <c:ptCount val="7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lvl>
                <c:lvl>
                  <c:pt idx="0">
                    <c:v>2013</c:v>
                  </c:pt>
                  <c:pt idx="12">
                    <c:v>2014</c:v>
                  </c:pt>
                  <c:pt idx="24">
                    <c:v>2015</c:v>
                  </c:pt>
                  <c:pt idx="36">
                    <c:v>2016</c:v>
                  </c:pt>
                  <c:pt idx="48">
                    <c:v>2017</c:v>
                  </c:pt>
                  <c:pt idx="60">
                    <c:v>2018</c:v>
                  </c:pt>
                  <c:pt idx="72">
                    <c:v>2019</c:v>
                  </c:pt>
                </c:lvl>
              </c:multiLvlStrCache>
            </c:multiLvlStrRef>
          </c:cat>
          <c:val>
            <c:numRef>
              <c:f>'F39'!$D$6:$D$78</c:f>
              <c:numCache>
                <c:formatCode>General</c:formatCode>
                <c:ptCount val="73"/>
                <c:pt idx="0">
                  <c:v>4.5</c:v>
                </c:pt>
                <c:pt idx="1">
                  <c:v>4.5999999999999996</c:v>
                </c:pt>
                <c:pt idx="2">
                  <c:v>4.2</c:v>
                </c:pt>
                <c:pt idx="3">
                  <c:v>4.7</c:v>
                </c:pt>
                <c:pt idx="4">
                  <c:v>5.3</c:v>
                </c:pt>
                <c:pt idx="5">
                  <c:v>5.6</c:v>
                </c:pt>
                <c:pt idx="6">
                  <c:v>6</c:v>
                </c:pt>
                <c:pt idx="7">
                  <c:v>6.8</c:v>
                </c:pt>
                <c:pt idx="8">
                  <c:v>7.4</c:v>
                </c:pt>
                <c:pt idx="9">
                  <c:v>7.9</c:v>
                </c:pt>
                <c:pt idx="10">
                  <c:v>8.3000000000000007</c:v>
                </c:pt>
                <c:pt idx="11">
                  <c:v>8.6</c:v>
                </c:pt>
                <c:pt idx="12">
                  <c:v>8.3000000000000007</c:v>
                </c:pt>
                <c:pt idx="13">
                  <c:v>8.1999999999999993</c:v>
                </c:pt>
                <c:pt idx="14">
                  <c:v>7.7</c:v>
                </c:pt>
                <c:pt idx="15">
                  <c:v>7.1</c:v>
                </c:pt>
                <c:pt idx="16">
                  <c:v>6.1</c:v>
                </c:pt>
                <c:pt idx="17">
                  <c:v>5.2</c:v>
                </c:pt>
                <c:pt idx="18">
                  <c:v>4.3</c:v>
                </c:pt>
                <c:pt idx="19">
                  <c:v>3.4</c:v>
                </c:pt>
                <c:pt idx="20">
                  <c:v>2.7</c:v>
                </c:pt>
                <c:pt idx="21">
                  <c:v>2</c:v>
                </c:pt>
                <c:pt idx="22">
                  <c:v>1.6</c:v>
                </c:pt>
                <c:pt idx="23">
                  <c:v>1</c:v>
                </c:pt>
                <c:pt idx="24">
                  <c:v>0.8</c:v>
                </c:pt>
                <c:pt idx="25">
                  <c:v>0.2</c:v>
                </c:pt>
                <c:pt idx="26">
                  <c:v>0.2</c:v>
                </c:pt>
                <c:pt idx="27">
                  <c:v>0.4</c:v>
                </c:pt>
                <c:pt idx="28">
                  <c:v>0.6</c:v>
                </c:pt>
                <c:pt idx="29">
                  <c:v>1.1000000000000001</c:v>
                </c:pt>
                <c:pt idx="30">
                  <c:v>1.8</c:v>
                </c:pt>
                <c:pt idx="31">
                  <c:v>2</c:v>
                </c:pt>
                <c:pt idx="32">
                  <c:v>2.1</c:v>
                </c:pt>
                <c:pt idx="33">
                  <c:v>2.5</c:v>
                </c:pt>
                <c:pt idx="34">
                  <c:v>2.5</c:v>
                </c:pt>
                <c:pt idx="35">
                  <c:v>3</c:v>
                </c:pt>
                <c:pt idx="36">
                  <c:v>3.2</c:v>
                </c:pt>
                <c:pt idx="37">
                  <c:v>4</c:v>
                </c:pt>
                <c:pt idx="38">
                  <c:v>4.5</c:v>
                </c:pt>
                <c:pt idx="39">
                  <c:v>4.9000000000000004</c:v>
                </c:pt>
                <c:pt idx="40">
                  <c:v>5.0999999999999996</c:v>
                </c:pt>
                <c:pt idx="41">
                  <c:v>5.2</c:v>
                </c:pt>
                <c:pt idx="42">
                  <c:v>5.0999999999999996</c:v>
                </c:pt>
                <c:pt idx="43">
                  <c:v>5.5</c:v>
                </c:pt>
                <c:pt idx="44">
                  <c:v>6</c:v>
                </c:pt>
                <c:pt idx="45">
                  <c:v>6.6</c:v>
                </c:pt>
                <c:pt idx="46">
                  <c:v>7.4</c:v>
                </c:pt>
                <c:pt idx="47">
                  <c:v>7.9</c:v>
                </c:pt>
                <c:pt idx="48">
                  <c:v>8.9</c:v>
                </c:pt>
                <c:pt idx="49">
                  <c:v>9.6</c:v>
                </c:pt>
                <c:pt idx="50">
                  <c:v>10.5</c:v>
                </c:pt>
                <c:pt idx="51">
                  <c:v>11.2</c:v>
                </c:pt>
                <c:pt idx="52">
                  <c:v>12</c:v>
                </c:pt>
                <c:pt idx="53">
                  <c:v>12.6</c:v>
                </c:pt>
                <c:pt idx="54">
                  <c:v>13.4</c:v>
                </c:pt>
                <c:pt idx="55">
                  <c:v>13.7</c:v>
                </c:pt>
                <c:pt idx="56">
                  <c:v>13.7</c:v>
                </c:pt>
                <c:pt idx="57">
                  <c:v>13.4</c:v>
                </c:pt>
                <c:pt idx="58">
                  <c:v>12.8</c:v>
                </c:pt>
                <c:pt idx="59">
                  <c:v>12.3</c:v>
                </c:pt>
                <c:pt idx="60">
                  <c:v>11.5</c:v>
                </c:pt>
                <c:pt idx="61">
                  <c:v>10.7</c:v>
                </c:pt>
                <c:pt idx="62">
                  <c:v>9.6</c:v>
                </c:pt>
                <c:pt idx="63">
                  <c:v>8.8000000000000007</c:v>
                </c:pt>
                <c:pt idx="64">
                  <c:v>8.1999999999999993</c:v>
                </c:pt>
                <c:pt idx="65">
                  <c:v>7.9</c:v>
                </c:pt>
                <c:pt idx="66">
                  <c:v>7.4</c:v>
                </c:pt>
                <c:pt idx="67">
                  <c:v>7.4</c:v>
                </c:pt>
                <c:pt idx="68">
                  <c:v>7.6</c:v>
                </c:pt>
                <c:pt idx="69">
                  <c:v>7.8</c:v>
                </c:pt>
                <c:pt idx="70">
                  <c:v>8.1</c:v>
                </c:pt>
                <c:pt idx="71">
                  <c:v>8.1999999999999993</c:v>
                </c:pt>
                <c:pt idx="72">
                  <c:v>8.6999999999999993</c:v>
                </c:pt>
              </c:numCache>
            </c:numRef>
          </c:val>
          <c:smooth val="0"/>
          <c:extLst>
            <c:ext xmlns:c16="http://schemas.microsoft.com/office/drawing/2014/chart" uri="{C3380CC4-5D6E-409C-BE32-E72D297353CC}">
              <c16:uniqueId val="{0000000F-A9EA-44E2-B6C9-50A03239E914}"/>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'F4'!$B$20:$B$26</c:f>
              <c:strCache>
                <c:ptCount val="7"/>
                <c:pt idx="0">
                  <c:v>Fabricación de productos metálicos</c:v>
                </c:pt>
                <c:pt idx="1">
                  <c:v>Industria alimentaria</c:v>
                </c:pt>
                <c:pt idx="2">
                  <c:v>Industria química</c:v>
                </c:pt>
                <c:pt idx="3">
                  <c:v>Industria de las bebidas y el tabaco</c:v>
                </c:pt>
                <c:pt idx="4">
                  <c:v>Industria del plástico y del hule</c:v>
                </c:pt>
                <c:pt idx="5">
                  <c:v>Fabricación de equipo de transporte</c:v>
                </c:pt>
                <c:pt idx="6">
                  <c:v>Fabricación de equipo de computación, comunicación, medición y de otros equipos, componentes y accesorios electrónicos</c:v>
                </c:pt>
              </c:strCache>
            </c:strRef>
          </c:cat>
          <c:val>
            <c:numRef>
              <c:f>'F4'!$C$20:$C$26</c:f>
              <c:numCache>
                <c:formatCode>_-* #,##0_-;\-* #,##0_-;_-* "-"??_-;_-@_-</c:formatCode>
                <c:ptCount val="7"/>
                <c:pt idx="0">
                  <c:v>313.23399999999998</c:v>
                </c:pt>
                <c:pt idx="1">
                  <c:v>552.34500000000003</c:v>
                </c:pt>
                <c:pt idx="2">
                  <c:v>707.24300000000005</c:v>
                </c:pt>
                <c:pt idx="3">
                  <c:v>1504.1179999999999</c:v>
                </c:pt>
                <c:pt idx="4">
                  <c:v>2013.386</c:v>
                </c:pt>
                <c:pt idx="5">
                  <c:v>2458.172</c:v>
                </c:pt>
                <c:pt idx="6">
                  <c:v>12186.116</c:v>
                </c:pt>
              </c:numCache>
            </c:numRef>
          </c:val>
          <c:extLst>
            <c:ext xmlns:c16="http://schemas.microsoft.com/office/drawing/2014/chart" uri="{C3380CC4-5D6E-409C-BE32-E72D297353CC}">
              <c16:uniqueId val="{00000000-2FBC-4FC6-B165-B2256A326243}"/>
            </c:ext>
          </c:extLst>
        </c:ser>
        <c:dLbls>
          <c:showLegendKey val="0"/>
          <c:showVal val="0"/>
          <c:showCatName val="0"/>
          <c:showSerName val="0"/>
          <c:showPercent val="0"/>
          <c:showBubbleSize val="0"/>
        </c:dLbls>
        <c:gapWidth val="75"/>
        <c:axId val="1075710936"/>
        <c:axId val="1075715200"/>
      </c:barChart>
      <c:catAx>
        <c:axId val="1075710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075715200"/>
        <c:crosses val="autoZero"/>
        <c:auto val="1"/>
        <c:lblAlgn val="ctr"/>
        <c:lblOffset val="100"/>
        <c:noMultiLvlLbl val="0"/>
      </c:catAx>
      <c:valAx>
        <c:axId val="1075715200"/>
        <c:scaling>
          <c:orientation val="minMax"/>
        </c:scaling>
        <c:delete val="0"/>
        <c:axPos val="b"/>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07571093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5CDD-4FAE-A922-A64128E9BC06}"/>
              </c:ext>
            </c:extLst>
          </c:dPt>
          <c:dPt>
            <c:idx val="1"/>
            <c:invertIfNegative val="0"/>
            <c:bubble3D val="0"/>
            <c:spPr>
              <a:solidFill>
                <a:srgbClr val="7C878E"/>
              </a:solidFill>
              <a:ln>
                <a:noFill/>
              </a:ln>
              <a:effectLst/>
            </c:spPr>
            <c:extLst>
              <c:ext xmlns:c16="http://schemas.microsoft.com/office/drawing/2014/chart" uri="{C3380CC4-5D6E-409C-BE32-E72D297353CC}">
                <c16:uniqueId val="{00000003-5CDD-4FAE-A922-A64128E9BC06}"/>
              </c:ext>
            </c:extLst>
          </c:dPt>
          <c:dPt>
            <c:idx val="2"/>
            <c:invertIfNegative val="0"/>
            <c:bubble3D val="0"/>
            <c:spPr>
              <a:solidFill>
                <a:srgbClr val="7C878E"/>
              </a:solidFill>
              <a:ln>
                <a:noFill/>
              </a:ln>
              <a:effectLst/>
            </c:spPr>
            <c:extLst>
              <c:ext xmlns:c16="http://schemas.microsoft.com/office/drawing/2014/chart" uri="{C3380CC4-5D6E-409C-BE32-E72D297353CC}">
                <c16:uniqueId val="{00000005-5CDD-4FAE-A922-A64128E9BC06}"/>
              </c:ext>
            </c:extLst>
          </c:dPt>
          <c:dPt>
            <c:idx val="3"/>
            <c:invertIfNegative val="0"/>
            <c:bubble3D val="0"/>
            <c:spPr>
              <a:solidFill>
                <a:srgbClr val="7C878E"/>
              </a:solidFill>
              <a:ln>
                <a:noFill/>
              </a:ln>
              <a:effectLst/>
            </c:spPr>
            <c:extLst>
              <c:ext xmlns:c16="http://schemas.microsoft.com/office/drawing/2014/chart" uri="{C3380CC4-5D6E-409C-BE32-E72D297353CC}">
                <c16:uniqueId val="{00000007-5CDD-4FAE-A922-A64128E9BC06}"/>
              </c:ext>
            </c:extLst>
          </c:dPt>
          <c:dPt>
            <c:idx val="4"/>
            <c:invertIfNegative val="0"/>
            <c:bubble3D val="0"/>
            <c:spPr>
              <a:solidFill>
                <a:srgbClr val="7C878E"/>
              </a:solidFill>
              <a:ln>
                <a:noFill/>
              </a:ln>
              <a:effectLst/>
            </c:spPr>
            <c:extLst>
              <c:ext xmlns:c16="http://schemas.microsoft.com/office/drawing/2014/chart" uri="{C3380CC4-5D6E-409C-BE32-E72D297353CC}">
                <c16:uniqueId val="{00000009-5CDD-4FAE-A922-A64128E9BC06}"/>
              </c:ext>
            </c:extLst>
          </c:dPt>
          <c:dPt>
            <c:idx val="5"/>
            <c:invertIfNegative val="0"/>
            <c:bubble3D val="0"/>
            <c:spPr>
              <a:solidFill>
                <a:srgbClr val="7C878E"/>
              </a:solidFill>
              <a:ln>
                <a:noFill/>
              </a:ln>
              <a:effectLst/>
            </c:spPr>
            <c:extLst>
              <c:ext xmlns:c16="http://schemas.microsoft.com/office/drawing/2014/chart" uri="{C3380CC4-5D6E-409C-BE32-E72D297353CC}">
                <c16:uniqueId val="{0000000B-5CDD-4FAE-A922-A64128E9BC06}"/>
              </c:ext>
            </c:extLst>
          </c:dPt>
          <c:dPt>
            <c:idx val="6"/>
            <c:invertIfNegative val="0"/>
            <c:bubble3D val="0"/>
            <c:spPr>
              <a:solidFill>
                <a:srgbClr val="7C878E"/>
              </a:solidFill>
              <a:ln>
                <a:noFill/>
              </a:ln>
              <a:effectLst/>
            </c:spPr>
            <c:extLst>
              <c:ext xmlns:c16="http://schemas.microsoft.com/office/drawing/2014/chart" uri="{C3380CC4-5D6E-409C-BE32-E72D297353CC}">
                <c16:uniqueId val="{0000000D-5CDD-4FAE-A922-A64128E9BC06}"/>
              </c:ext>
            </c:extLst>
          </c:dPt>
          <c:dPt>
            <c:idx val="7"/>
            <c:invertIfNegative val="0"/>
            <c:bubble3D val="0"/>
            <c:spPr>
              <a:solidFill>
                <a:srgbClr val="7C878E"/>
              </a:solidFill>
              <a:ln>
                <a:noFill/>
              </a:ln>
              <a:effectLst/>
            </c:spPr>
            <c:extLst>
              <c:ext xmlns:c16="http://schemas.microsoft.com/office/drawing/2014/chart" uri="{C3380CC4-5D6E-409C-BE32-E72D297353CC}">
                <c16:uniqueId val="{0000000F-5CDD-4FAE-A922-A64128E9BC06}"/>
              </c:ext>
            </c:extLst>
          </c:dPt>
          <c:dPt>
            <c:idx val="8"/>
            <c:invertIfNegative val="0"/>
            <c:bubble3D val="0"/>
            <c:spPr>
              <a:solidFill>
                <a:srgbClr val="7C878E"/>
              </a:solidFill>
              <a:ln>
                <a:noFill/>
              </a:ln>
              <a:effectLst/>
            </c:spPr>
            <c:extLst>
              <c:ext xmlns:c16="http://schemas.microsoft.com/office/drawing/2014/chart" uri="{C3380CC4-5D6E-409C-BE32-E72D297353CC}">
                <c16:uniqueId val="{00000011-5CDD-4FAE-A922-A64128E9BC06}"/>
              </c:ext>
            </c:extLst>
          </c:dPt>
          <c:dPt>
            <c:idx val="9"/>
            <c:invertIfNegative val="0"/>
            <c:bubble3D val="0"/>
            <c:spPr>
              <a:solidFill>
                <a:srgbClr val="7C878E"/>
              </a:solidFill>
              <a:ln>
                <a:noFill/>
              </a:ln>
              <a:effectLst/>
            </c:spPr>
            <c:extLst>
              <c:ext xmlns:c16="http://schemas.microsoft.com/office/drawing/2014/chart" uri="{C3380CC4-5D6E-409C-BE32-E72D297353CC}">
                <c16:uniqueId val="{00000013-5CDD-4FAE-A922-A64128E9BC06}"/>
              </c:ext>
            </c:extLst>
          </c:dPt>
          <c:dPt>
            <c:idx val="10"/>
            <c:invertIfNegative val="0"/>
            <c:bubble3D val="0"/>
            <c:spPr>
              <a:solidFill>
                <a:srgbClr val="7C878E"/>
              </a:solidFill>
              <a:ln>
                <a:noFill/>
              </a:ln>
              <a:effectLst/>
            </c:spPr>
            <c:extLst>
              <c:ext xmlns:c16="http://schemas.microsoft.com/office/drawing/2014/chart" uri="{C3380CC4-5D6E-409C-BE32-E72D297353CC}">
                <c16:uniqueId val="{00000015-5CDD-4FAE-A922-A64128E9BC06}"/>
              </c:ext>
            </c:extLst>
          </c:dPt>
          <c:dPt>
            <c:idx val="11"/>
            <c:invertIfNegative val="0"/>
            <c:bubble3D val="0"/>
            <c:spPr>
              <a:solidFill>
                <a:srgbClr val="7C878E"/>
              </a:solidFill>
              <a:ln>
                <a:noFill/>
              </a:ln>
              <a:effectLst/>
            </c:spPr>
            <c:extLst>
              <c:ext xmlns:c16="http://schemas.microsoft.com/office/drawing/2014/chart" uri="{C3380CC4-5D6E-409C-BE32-E72D297353CC}">
                <c16:uniqueId val="{00000017-5CDD-4FAE-A922-A64128E9BC06}"/>
              </c:ext>
            </c:extLst>
          </c:dPt>
          <c:dPt>
            <c:idx val="12"/>
            <c:invertIfNegative val="0"/>
            <c:bubble3D val="0"/>
            <c:spPr>
              <a:solidFill>
                <a:srgbClr val="7C878E"/>
              </a:solidFill>
              <a:ln>
                <a:noFill/>
              </a:ln>
              <a:effectLst/>
            </c:spPr>
            <c:extLst>
              <c:ext xmlns:c16="http://schemas.microsoft.com/office/drawing/2014/chart" uri="{C3380CC4-5D6E-409C-BE32-E72D297353CC}">
                <c16:uniqueId val="{00000019-5CDD-4FAE-A922-A64128E9BC06}"/>
              </c:ext>
            </c:extLst>
          </c:dPt>
          <c:dPt>
            <c:idx val="13"/>
            <c:invertIfNegative val="0"/>
            <c:bubble3D val="0"/>
            <c:spPr>
              <a:solidFill>
                <a:srgbClr val="FBBB27"/>
              </a:solidFill>
              <a:ln>
                <a:noFill/>
              </a:ln>
              <a:effectLst/>
            </c:spPr>
            <c:extLst>
              <c:ext xmlns:c16="http://schemas.microsoft.com/office/drawing/2014/chart" uri="{C3380CC4-5D6E-409C-BE32-E72D297353CC}">
                <c16:uniqueId val="{0000001B-5CDD-4FAE-A922-A64128E9BC06}"/>
              </c:ext>
            </c:extLst>
          </c:dPt>
          <c:dPt>
            <c:idx val="14"/>
            <c:invertIfNegative val="0"/>
            <c:bubble3D val="0"/>
            <c:spPr>
              <a:solidFill>
                <a:srgbClr val="7C878E"/>
              </a:solidFill>
              <a:ln>
                <a:noFill/>
              </a:ln>
              <a:effectLst/>
            </c:spPr>
            <c:extLst>
              <c:ext xmlns:c16="http://schemas.microsoft.com/office/drawing/2014/chart" uri="{C3380CC4-5D6E-409C-BE32-E72D297353CC}">
                <c16:uniqueId val="{0000001D-5CDD-4FAE-A922-A64128E9BC06}"/>
              </c:ext>
            </c:extLst>
          </c:dPt>
          <c:dPt>
            <c:idx val="15"/>
            <c:invertIfNegative val="0"/>
            <c:bubble3D val="0"/>
            <c:spPr>
              <a:solidFill>
                <a:srgbClr val="7C878E"/>
              </a:solidFill>
              <a:ln>
                <a:noFill/>
              </a:ln>
              <a:effectLst/>
            </c:spPr>
            <c:extLst>
              <c:ext xmlns:c16="http://schemas.microsoft.com/office/drawing/2014/chart" uri="{C3380CC4-5D6E-409C-BE32-E72D297353CC}">
                <c16:uniqueId val="{0000001F-5CDD-4FAE-A922-A64128E9BC06}"/>
              </c:ext>
            </c:extLst>
          </c:dPt>
          <c:dPt>
            <c:idx val="16"/>
            <c:invertIfNegative val="0"/>
            <c:bubble3D val="0"/>
            <c:spPr>
              <a:solidFill>
                <a:srgbClr val="7C878E"/>
              </a:solidFill>
              <a:ln>
                <a:noFill/>
              </a:ln>
              <a:effectLst/>
            </c:spPr>
            <c:extLst>
              <c:ext xmlns:c16="http://schemas.microsoft.com/office/drawing/2014/chart" uri="{C3380CC4-5D6E-409C-BE32-E72D297353CC}">
                <c16:uniqueId val="{00000021-5CDD-4FAE-A922-A64128E9BC06}"/>
              </c:ext>
            </c:extLst>
          </c:dPt>
          <c:dPt>
            <c:idx val="17"/>
            <c:invertIfNegative val="0"/>
            <c:bubble3D val="0"/>
            <c:spPr>
              <a:solidFill>
                <a:srgbClr val="7C878E"/>
              </a:solidFill>
              <a:ln>
                <a:noFill/>
              </a:ln>
              <a:effectLst/>
            </c:spPr>
            <c:extLst>
              <c:ext xmlns:c16="http://schemas.microsoft.com/office/drawing/2014/chart" uri="{C3380CC4-5D6E-409C-BE32-E72D297353CC}">
                <c16:uniqueId val="{00000023-5CDD-4FAE-A922-A64128E9BC06}"/>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'F40'!$A$6:$A$24</c:f>
              <c:strCache>
                <c:ptCount val="19"/>
                <c:pt idx="0">
                  <c:v>Michoacán</c:v>
                </c:pt>
                <c:pt idx="1">
                  <c:v>Veracruz</c:v>
                </c:pt>
                <c:pt idx="2">
                  <c:v>Yucatán</c:v>
                </c:pt>
                <c:pt idx="3">
                  <c:v>Ciudad de México</c:v>
                </c:pt>
                <c:pt idx="4">
                  <c:v>Durango</c:v>
                </c:pt>
                <c:pt idx="5">
                  <c:v>Sinaloa</c:v>
                </c:pt>
                <c:pt idx="6">
                  <c:v>Aguascalientes</c:v>
                </c:pt>
                <c:pt idx="7">
                  <c:v>Puebla</c:v>
                </c:pt>
                <c:pt idx="8">
                  <c:v>San Luis Potosí</c:v>
                </c:pt>
                <c:pt idx="9">
                  <c:v>Querétaro</c:v>
                </c:pt>
                <c:pt idx="10">
                  <c:v>Estado de México</c:v>
                </c:pt>
                <c:pt idx="11">
                  <c:v>Guanajuato</c:v>
                </c:pt>
                <c:pt idx="12">
                  <c:v>Sonora</c:v>
                </c:pt>
                <c:pt idx="13">
                  <c:v>Jalisco</c:v>
                </c:pt>
                <c:pt idx="14">
                  <c:v>Tamaulipas</c:v>
                </c:pt>
                <c:pt idx="15">
                  <c:v>Coahuila</c:v>
                </c:pt>
                <c:pt idx="16">
                  <c:v>Nuevo León</c:v>
                </c:pt>
                <c:pt idx="17">
                  <c:v>Baja California</c:v>
                </c:pt>
                <c:pt idx="18">
                  <c:v>Chihuahua</c:v>
                </c:pt>
              </c:strCache>
            </c:strRef>
          </c:cat>
          <c:val>
            <c:numRef>
              <c:f>'F40'!$B$6:$B$24</c:f>
              <c:numCache>
                <c:formatCode>General</c:formatCode>
                <c:ptCount val="19"/>
                <c:pt idx="0">
                  <c:v>0.2</c:v>
                </c:pt>
                <c:pt idx="1">
                  <c:v>0.7</c:v>
                </c:pt>
                <c:pt idx="2">
                  <c:v>0.8</c:v>
                </c:pt>
                <c:pt idx="3">
                  <c:v>1.3</c:v>
                </c:pt>
                <c:pt idx="4">
                  <c:v>1.4</c:v>
                </c:pt>
                <c:pt idx="5">
                  <c:v>1.6</c:v>
                </c:pt>
                <c:pt idx="6">
                  <c:v>2.1</c:v>
                </c:pt>
                <c:pt idx="7">
                  <c:v>2.7</c:v>
                </c:pt>
                <c:pt idx="8">
                  <c:v>2.8</c:v>
                </c:pt>
                <c:pt idx="9">
                  <c:v>3.4</c:v>
                </c:pt>
                <c:pt idx="10">
                  <c:v>4.7</c:v>
                </c:pt>
                <c:pt idx="11">
                  <c:v>5.4</c:v>
                </c:pt>
                <c:pt idx="12">
                  <c:v>6.1</c:v>
                </c:pt>
                <c:pt idx="13">
                  <c:v>6.4</c:v>
                </c:pt>
                <c:pt idx="14">
                  <c:v>8.6</c:v>
                </c:pt>
                <c:pt idx="15">
                  <c:v>9.6999999999999993</c:v>
                </c:pt>
                <c:pt idx="16">
                  <c:v>10.1</c:v>
                </c:pt>
                <c:pt idx="17">
                  <c:v>12.4</c:v>
                </c:pt>
                <c:pt idx="18">
                  <c:v>13.1</c:v>
                </c:pt>
              </c:numCache>
            </c:numRef>
          </c:val>
          <c:extLst>
            <c:ext xmlns:c16="http://schemas.microsoft.com/office/drawing/2014/chart" uri="{C3380CC4-5D6E-409C-BE32-E72D297353CC}">
              <c16:uniqueId val="{00000024-5CDD-4FAE-A922-A64128E9BC06}"/>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General"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5742-4B49-98CB-1F6190E7449C}"/>
              </c:ext>
            </c:extLst>
          </c:dPt>
          <c:dPt>
            <c:idx val="1"/>
            <c:invertIfNegative val="0"/>
            <c:bubble3D val="0"/>
            <c:spPr>
              <a:solidFill>
                <a:srgbClr val="7C878E"/>
              </a:solidFill>
              <a:ln>
                <a:noFill/>
              </a:ln>
              <a:effectLst/>
            </c:spPr>
            <c:extLst>
              <c:ext xmlns:c16="http://schemas.microsoft.com/office/drawing/2014/chart" uri="{C3380CC4-5D6E-409C-BE32-E72D297353CC}">
                <c16:uniqueId val="{00000003-5742-4B49-98CB-1F6190E7449C}"/>
              </c:ext>
            </c:extLst>
          </c:dPt>
          <c:dPt>
            <c:idx val="2"/>
            <c:invertIfNegative val="0"/>
            <c:bubble3D val="0"/>
            <c:spPr>
              <a:solidFill>
                <a:srgbClr val="7C878E"/>
              </a:solidFill>
              <a:ln>
                <a:noFill/>
              </a:ln>
              <a:effectLst/>
            </c:spPr>
            <c:extLst>
              <c:ext xmlns:c16="http://schemas.microsoft.com/office/drawing/2014/chart" uri="{C3380CC4-5D6E-409C-BE32-E72D297353CC}">
                <c16:uniqueId val="{00000005-5742-4B49-98CB-1F6190E7449C}"/>
              </c:ext>
            </c:extLst>
          </c:dPt>
          <c:dPt>
            <c:idx val="3"/>
            <c:invertIfNegative val="0"/>
            <c:bubble3D val="0"/>
            <c:spPr>
              <a:solidFill>
                <a:srgbClr val="7C878E"/>
              </a:solidFill>
              <a:ln>
                <a:noFill/>
              </a:ln>
              <a:effectLst/>
            </c:spPr>
            <c:extLst>
              <c:ext xmlns:c16="http://schemas.microsoft.com/office/drawing/2014/chart" uri="{C3380CC4-5D6E-409C-BE32-E72D297353CC}">
                <c16:uniqueId val="{00000007-5742-4B49-98CB-1F6190E7449C}"/>
              </c:ext>
            </c:extLst>
          </c:dPt>
          <c:dPt>
            <c:idx val="4"/>
            <c:invertIfNegative val="0"/>
            <c:bubble3D val="0"/>
            <c:spPr>
              <a:solidFill>
                <a:srgbClr val="7C878E"/>
              </a:solidFill>
              <a:ln>
                <a:noFill/>
              </a:ln>
              <a:effectLst/>
            </c:spPr>
            <c:extLst>
              <c:ext xmlns:c16="http://schemas.microsoft.com/office/drawing/2014/chart" uri="{C3380CC4-5D6E-409C-BE32-E72D297353CC}">
                <c16:uniqueId val="{00000009-5742-4B49-98CB-1F6190E7449C}"/>
              </c:ext>
            </c:extLst>
          </c:dPt>
          <c:dPt>
            <c:idx val="5"/>
            <c:invertIfNegative val="0"/>
            <c:bubble3D val="0"/>
            <c:spPr>
              <a:solidFill>
                <a:srgbClr val="7C878E"/>
              </a:solidFill>
              <a:ln>
                <a:noFill/>
              </a:ln>
              <a:effectLst/>
            </c:spPr>
            <c:extLst>
              <c:ext xmlns:c16="http://schemas.microsoft.com/office/drawing/2014/chart" uri="{C3380CC4-5D6E-409C-BE32-E72D297353CC}">
                <c16:uniqueId val="{0000000B-5742-4B49-98CB-1F6190E7449C}"/>
              </c:ext>
            </c:extLst>
          </c:dPt>
          <c:dPt>
            <c:idx val="6"/>
            <c:invertIfNegative val="0"/>
            <c:bubble3D val="0"/>
            <c:spPr>
              <a:solidFill>
                <a:srgbClr val="7C878E"/>
              </a:solidFill>
              <a:ln>
                <a:noFill/>
              </a:ln>
              <a:effectLst/>
            </c:spPr>
            <c:extLst>
              <c:ext xmlns:c16="http://schemas.microsoft.com/office/drawing/2014/chart" uri="{C3380CC4-5D6E-409C-BE32-E72D297353CC}">
                <c16:uniqueId val="{0000000D-5742-4B49-98CB-1F6190E7449C}"/>
              </c:ext>
            </c:extLst>
          </c:dPt>
          <c:dPt>
            <c:idx val="7"/>
            <c:invertIfNegative val="0"/>
            <c:bubble3D val="0"/>
            <c:spPr>
              <a:solidFill>
                <a:srgbClr val="7C878E"/>
              </a:solidFill>
              <a:ln>
                <a:noFill/>
              </a:ln>
              <a:effectLst/>
            </c:spPr>
            <c:extLst>
              <c:ext xmlns:c16="http://schemas.microsoft.com/office/drawing/2014/chart" uri="{C3380CC4-5D6E-409C-BE32-E72D297353CC}">
                <c16:uniqueId val="{0000000F-5742-4B49-98CB-1F6190E7449C}"/>
              </c:ext>
            </c:extLst>
          </c:dPt>
          <c:dPt>
            <c:idx val="8"/>
            <c:invertIfNegative val="0"/>
            <c:bubble3D val="0"/>
            <c:spPr>
              <a:solidFill>
                <a:srgbClr val="7C878E"/>
              </a:solidFill>
              <a:ln>
                <a:noFill/>
              </a:ln>
              <a:effectLst/>
            </c:spPr>
            <c:extLst>
              <c:ext xmlns:c16="http://schemas.microsoft.com/office/drawing/2014/chart" uri="{C3380CC4-5D6E-409C-BE32-E72D297353CC}">
                <c16:uniqueId val="{00000011-5742-4B49-98CB-1F6190E7449C}"/>
              </c:ext>
            </c:extLst>
          </c:dPt>
          <c:dPt>
            <c:idx val="9"/>
            <c:invertIfNegative val="0"/>
            <c:bubble3D val="0"/>
            <c:spPr>
              <a:solidFill>
                <a:srgbClr val="7C878E"/>
              </a:solidFill>
              <a:ln>
                <a:noFill/>
              </a:ln>
              <a:effectLst/>
            </c:spPr>
            <c:extLst>
              <c:ext xmlns:c16="http://schemas.microsoft.com/office/drawing/2014/chart" uri="{C3380CC4-5D6E-409C-BE32-E72D297353CC}">
                <c16:uniqueId val="{00000013-5742-4B49-98CB-1F6190E7449C}"/>
              </c:ext>
            </c:extLst>
          </c:dPt>
          <c:dPt>
            <c:idx val="10"/>
            <c:invertIfNegative val="0"/>
            <c:bubble3D val="0"/>
            <c:spPr>
              <a:solidFill>
                <a:srgbClr val="7C878E"/>
              </a:solidFill>
              <a:ln>
                <a:noFill/>
              </a:ln>
              <a:effectLst/>
            </c:spPr>
            <c:extLst>
              <c:ext xmlns:c16="http://schemas.microsoft.com/office/drawing/2014/chart" uri="{C3380CC4-5D6E-409C-BE32-E72D297353CC}">
                <c16:uniqueId val="{00000015-5742-4B49-98CB-1F6190E7449C}"/>
              </c:ext>
            </c:extLst>
          </c:dPt>
          <c:dPt>
            <c:idx val="11"/>
            <c:invertIfNegative val="0"/>
            <c:bubble3D val="0"/>
            <c:spPr>
              <a:solidFill>
                <a:srgbClr val="7C878E"/>
              </a:solidFill>
              <a:ln>
                <a:noFill/>
              </a:ln>
              <a:effectLst/>
            </c:spPr>
            <c:extLst>
              <c:ext xmlns:c16="http://schemas.microsoft.com/office/drawing/2014/chart" uri="{C3380CC4-5D6E-409C-BE32-E72D297353CC}">
                <c16:uniqueId val="{00000017-5742-4B49-98CB-1F6190E7449C}"/>
              </c:ext>
            </c:extLst>
          </c:dPt>
          <c:dPt>
            <c:idx val="12"/>
            <c:invertIfNegative val="0"/>
            <c:bubble3D val="0"/>
            <c:spPr>
              <a:solidFill>
                <a:srgbClr val="7C878E"/>
              </a:solidFill>
              <a:ln>
                <a:noFill/>
              </a:ln>
              <a:effectLst/>
            </c:spPr>
            <c:extLst>
              <c:ext xmlns:c16="http://schemas.microsoft.com/office/drawing/2014/chart" uri="{C3380CC4-5D6E-409C-BE32-E72D297353CC}">
                <c16:uniqueId val="{00000019-5742-4B49-98CB-1F6190E7449C}"/>
              </c:ext>
            </c:extLst>
          </c:dPt>
          <c:dPt>
            <c:idx val="13"/>
            <c:invertIfNegative val="0"/>
            <c:bubble3D val="0"/>
            <c:spPr>
              <a:solidFill>
                <a:srgbClr val="7C878E"/>
              </a:solidFill>
              <a:ln>
                <a:noFill/>
              </a:ln>
              <a:effectLst/>
            </c:spPr>
            <c:extLst>
              <c:ext xmlns:c16="http://schemas.microsoft.com/office/drawing/2014/chart" uri="{C3380CC4-5D6E-409C-BE32-E72D297353CC}">
                <c16:uniqueId val="{0000001B-5742-4B49-98CB-1F6190E7449C}"/>
              </c:ext>
            </c:extLst>
          </c:dPt>
          <c:dPt>
            <c:idx val="14"/>
            <c:invertIfNegative val="0"/>
            <c:bubble3D val="0"/>
            <c:spPr>
              <a:solidFill>
                <a:srgbClr val="7C878E"/>
              </a:solidFill>
              <a:ln>
                <a:noFill/>
              </a:ln>
              <a:effectLst/>
            </c:spPr>
            <c:extLst>
              <c:ext xmlns:c16="http://schemas.microsoft.com/office/drawing/2014/chart" uri="{C3380CC4-5D6E-409C-BE32-E72D297353CC}">
                <c16:uniqueId val="{0000001D-5742-4B49-98CB-1F6190E7449C}"/>
              </c:ext>
            </c:extLst>
          </c:dPt>
          <c:dPt>
            <c:idx val="15"/>
            <c:invertIfNegative val="0"/>
            <c:bubble3D val="0"/>
            <c:spPr>
              <a:solidFill>
                <a:srgbClr val="7C878E"/>
              </a:solidFill>
              <a:ln>
                <a:noFill/>
              </a:ln>
              <a:effectLst/>
            </c:spPr>
            <c:extLst>
              <c:ext xmlns:c16="http://schemas.microsoft.com/office/drawing/2014/chart" uri="{C3380CC4-5D6E-409C-BE32-E72D297353CC}">
                <c16:uniqueId val="{0000001F-5742-4B49-98CB-1F6190E7449C}"/>
              </c:ext>
            </c:extLst>
          </c:dPt>
          <c:dPt>
            <c:idx val="16"/>
            <c:invertIfNegative val="0"/>
            <c:bubble3D val="0"/>
            <c:spPr>
              <a:solidFill>
                <a:srgbClr val="7C878E"/>
              </a:solidFill>
              <a:ln>
                <a:noFill/>
              </a:ln>
              <a:effectLst/>
            </c:spPr>
            <c:extLst>
              <c:ext xmlns:c16="http://schemas.microsoft.com/office/drawing/2014/chart" uri="{C3380CC4-5D6E-409C-BE32-E72D297353CC}">
                <c16:uniqueId val="{00000021-5742-4B49-98CB-1F6190E7449C}"/>
              </c:ext>
            </c:extLst>
          </c:dPt>
          <c:dPt>
            <c:idx val="17"/>
            <c:invertIfNegative val="0"/>
            <c:bubble3D val="0"/>
            <c:spPr>
              <a:solidFill>
                <a:srgbClr val="B69630"/>
              </a:solidFill>
              <a:ln>
                <a:noFill/>
              </a:ln>
              <a:effectLst/>
            </c:spPr>
            <c:extLst>
              <c:ext xmlns:c16="http://schemas.microsoft.com/office/drawing/2014/chart" uri="{C3380CC4-5D6E-409C-BE32-E72D297353CC}">
                <c16:uniqueId val="{00000023-5742-4B49-98CB-1F6190E7449C}"/>
              </c:ext>
            </c:extLst>
          </c:dPt>
          <c:dPt>
            <c:idx val="19"/>
            <c:invertIfNegative val="0"/>
            <c:bubble3D val="0"/>
            <c:spPr>
              <a:solidFill>
                <a:srgbClr val="FBBB27"/>
              </a:solidFill>
              <a:ln>
                <a:noFill/>
              </a:ln>
              <a:effectLst/>
            </c:spPr>
            <c:extLst>
              <c:ext xmlns:c16="http://schemas.microsoft.com/office/drawing/2014/chart" uri="{C3380CC4-5D6E-409C-BE32-E72D297353CC}">
                <c16:uniqueId val="{00000025-5742-4B49-98CB-1F6190E7449C}"/>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'F41'!$A$6:$A$38</c:f>
              <c:strCache>
                <c:ptCount val="33"/>
                <c:pt idx="0">
                  <c:v>Oaxaca</c:v>
                </c:pt>
                <c:pt idx="1">
                  <c:v>Tabasco</c:v>
                </c:pt>
                <c:pt idx="2">
                  <c:v>Colima</c:v>
                </c:pt>
                <c:pt idx="3">
                  <c:v>Baja California Sur</c:v>
                </c:pt>
                <c:pt idx="4">
                  <c:v>Veracruz</c:v>
                </c:pt>
                <c:pt idx="5">
                  <c:v>Ciudad de México</c:v>
                </c:pt>
                <c:pt idx="6">
                  <c:v>Puebla</c:v>
                </c:pt>
                <c:pt idx="7">
                  <c:v>Durango</c:v>
                </c:pt>
                <c:pt idx="8">
                  <c:v>Chiapas</c:v>
                </c:pt>
                <c:pt idx="9">
                  <c:v>Guerrero</c:v>
                </c:pt>
                <c:pt idx="10">
                  <c:v>Michoacán</c:v>
                </c:pt>
                <c:pt idx="11">
                  <c:v>Hidalgo</c:v>
                </c:pt>
                <c:pt idx="12">
                  <c:v>Estado de México</c:v>
                </c:pt>
                <c:pt idx="13">
                  <c:v>Sonora</c:v>
                </c:pt>
                <c:pt idx="14">
                  <c:v>Nuevo León</c:v>
                </c:pt>
                <c:pt idx="15">
                  <c:v>Aguascalientes</c:v>
                </c:pt>
                <c:pt idx="16">
                  <c:v>Morelos</c:v>
                </c:pt>
                <c:pt idx="17">
                  <c:v>Nacional</c:v>
                </c:pt>
                <c:pt idx="18">
                  <c:v>Campeche</c:v>
                </c:pt>
                <c:pt idx="19">
                  <c:v>Jalisco</c:v>
                </c:pt>
                <c:pt idx="20">
                  <c:v>Yucatán</c:v>
                </c:pt>
                <c:pt idx="21">
                  <c:v>Querétaro</c:v>
                </c:pt>
                <c:pt idx="22">
                  <c:v>Chihuahua</c:v>
                </c:pt>
                <c:pt idx="23">
                  <c:v>Guanajuato</c:v>
                </c:pt>
                <c:pt idx="24">
                  <c:v>Baja California</c:v>
                </c:pt>
                <c:pt idx="25">
                  <c:v>Sinaloa</c:v>
                </c:pt>
                <c:pt idx="26">
                  <c:v>Nayarit</c:v>
                </c:pt>
                <c:pt idx="27">
                  <c:v>Coahuila</c:v>
                </c:pt>
                <c:pt idx="28">
                  <c:v>Tlaxcala</c:v>
                </c:pt>
                <c:pt idx="29">
                  <c:v>Quintana Roo</c:v>
                </c:pt>
                <c:pt idx="30">
                  <c:v>Tamaulipas</c:v>
                </c:pt>
                <c:pt idx="31">
                  <c:v>San Luis Potosí</c:v>
                </c:pt>
                <c:pt idx="32">
                  <c:v>Zacatecas</c:v>
                </c:pt>
              </c:strCache>
            </c:strRef>
          </c:cat>
          <c:val>
            <c:numRef>
              <c:f>'F41'!$B$6:$B$38</c:f>
              <c:numCache>
                <c:formatCode>0.0</c:formatCode>
                <c:ptCount val="33"/>
                <c:pt idx="0">
                  <c:v>-8.9375376581642847</c:v>
                </c:pt>
                <c:pt idx="1">
                  <c:v>-5.5690072639225203</c:v>
                </c:pt>
                <c:pt idx="2">
                  <c:v>-4.0861046661510692</c:v>
                </c:pt>
                <c:pt idx="3">
                  <c:v>-3.2664941785252255</c:v>
                </c:pt>
                <c:pt idx="4">
                  <c:v>-2.3455437669762991</c:v>
                </c:pt>
                <c:pt idx="5">
                  <c:v>-2.2692490755317984</c:v>
                </c:pt>
                <c:pt idx="6">
                  <c:v>-1.8178941261273951</c:v>
                </c:pt>
                <c:pt idx="7">
                  <c:v>-0.64950380086721271</c:v>
                </c:pt>
                <c:pt idx="8">
                  <c:v>-0.51365233846986103</c:v>
                </c:pt>
                <c:pt idx="9">
                  <c:v>-0.12642225031606058</c:v>
                </c:pt>
                <c:pt idx="10">
                  <c:v>0.90013380367350848</c:v>
                </c:pt>
                <c:pt idx="11">
                  <c:v>1.2603432424149519</c:v>
                </c:pt>
                <c:pt idx="12">
                  <c:v>1.3704944716077749</c:v>
                </c:pt>
                <c:pt idx="13">
                  <c:v>1.8099055301274314</c:v>
                </c:pt>
                <c:pt idx="14">
                  <c:v>1.9785038561199508</c:v>
                </c:pt>
                <c:pt idx="15">
                  <c:v>2.2084028901660391</c:v>
                </c:pt>
                <c:pt idx="16">
                  <c:v>2.5223387040033796</c:v>
                </c:pt>
                <c:pt idx="17">
                  <c:v>2.8</c:v>
                </c:pt>
                <c:pt idx="18">
                  <c:v>3.016564952048828</c:v>
                </c:pt>
                <c:pt idx="19">
                  <c:v>3.363198775724463</c:v>
                </c:pt>
                <c:pt idx="20">
                  <c:v>3.851928851928843</c:v>
                </c:pt>
                <c:pt idx="21">
                  <c:v>3.9680281665095851</c:v>
                </c:pt>
                <c:pt idx="22">
                  <c:v>4.1170070853743912</c:v>
                </c:pt>
                <c:pt idx="23">
                  <c:v>4.3356706536633371</c:v>
                </c:pt>
                <c:pt idx="24">
                  <c:v>4.7505045584243843</c:v>
                </c:pt>
                <c:pt idx="25">
                  <c:v>5.2069815728004176</c:v>
                </c:pt>
                <c:pt idx="26">
                  <c:v>5.2581624905087221</c:v>
                </c:pt>
                <c:pt idx="27">
                  <c:v>5.4164556584944457</c:v>
                </c:pt>
                <c:pt idx="28">
                  <c:v>5.6367232359321173</c:v>
                </c:pt>
                <c:pt idx="29">
                  <c:v>5.8139534883721034</c:v>
                </c:pt>
                <c:pt idx="30">
                  <c:v>5.8160222824819918</c:v>
                </c:pt>
                <c:pt idx="31">
                  <c:v>6.8413298994202565</c:v>
                </c:pt>
                <c:pt idx="32">
                  <c:v>20.450241952451087</c:v>
                </c:pt>
              </c:numCache>
            </c:numRef>
          </c:val>
          <c:extLst>
            <c:ext xmlns:c16="http://schemas.microsoft.com/office/drawing/2014/chart" uri="{C3380CC4-5D6E-409C-BE32-E72D297353CC}">
              <c16:uniqueId val="{00000026-5742-4B49-98CB-1F6190E7449C}"/>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D390-41AD-B27D-6C01FEAD323E}"/>
              </c:ext>
            </c:extLst>
          </c:dPt>
          <c:dPt>
            <c:idx val="1"/>
            <c:invertIfNegative val="0"/>
            <c:bubble3D val="0"/>
            <c:spPr>
              <a:solidFill>
                <a:srgbClr val="7C878E"/>
              </a:solidFill>
              <a:ln>
                <a:noFill/>
              </a:ln>
              <a:effectLst/>
            </c:spPr>
            <c:extLst>
              <c:ext xmlns:c16="http://schemas.microsoft.com/office/drawing/2014/chart" uri="{C3380CC4-5D6E-409C-BE32-E72D297353CC}">
                <c16:uniqueId val="{00000003-D390-41AD-B27D-6C01FEAD323E}"/>
              </c:ext>
            </c:extLst>
          </c:dPt>
          <c:dPt>
            <c:idx val="2"/>
            <c:invertIfNegative val="0"/>
            <c:bubble3D val="0"/>
            <c:spPr>
              <a:solidFill>
                <a:srgbClr val="7C878E"/>
              </a:solidFill>
              <a:ln>
                <a:noFill/>
              </a:ln>
              <a:effectLst/>
            </c:spPr>
            <c:extLst>
              <c:ext xmlns:c16="http://schemas.microsoft.com/office/drawing/2014/chart" uri="{C3380CC4-5D6E-409C-BE32-E72D297353CC}">
                <c16:uniqueId val="{00000005-D390-41AD-B27D-6C01FEAD323E}"/>
              </c:ext>
            </c:extLst>
          </c:dPt>
          <c:dPt>
            <c:idx val="3"/>
            <c:invertIfNegative val="0"/>
            <c:bubble3D val="0"/>
            <c:spPr>
              <a:solidFill>
                <a:srgbClr val="7C878E"/>
              </a:solidFill>
              <a:ln>
                <a:noFill/>
              </a:ln>
              <a:effectLst/>
            </c:spPr>
            <c:extLst>
              <c:ext xmlns:c16="http://schemas.microsoft.com/office/drawing/2014/chart" uri="{C3380CC4-5D6E-409C-BE32-E72D297353CC}">
                <c16:uniqueId val="{00000007-D390-41AD-B27D-6C01FEAD323E}"/>
              </c:ext>
            </c:extLst>
          </c:dPt>
          <c:dPt>
            <c:idx val="4"/>
            <c:invertIfNegative val="0"/>
            <c:bubble3D val="0"/>
            <c:spPr>
              <a:solidFill>
                <a:srgbClr val="7C878E"/>
              </a:solidFill>
              <a:ln>
                <a:noFill/>
              </a:ln>
              <a:effectLst/>
            </c:spPr>
            <c:extLst>
              <c:ext xmlns:c16="http://schemas.microsoft.com/office/drawing/2014/chart" uri="{C3380CC4-5D6E-409C-BE32-E72D297353CC}">
                <c16:uniqueId val="{00000009-D390-41AD-B27D-6C01FEAD323E}"/>
              </c:ext>
            </c:extLst>
          </c:dPt>
          <c:dPt>
            <c:idx val="5"/>
            <c:invertIfNegative val="0"/>
            <c:bubble3D val="0"/>
            <c:spPr>
              <a:solidFill>
                <a:srgbClr val="7C878E"/>
              </a:solidFill>
              <a:ln>
                <a:noFill/>
              </a:ln>
              <a:effectLst/>
            </c:spPr>
            <c:extLst>
              <c:ext xmlns:c16="http://schemas.microsoft.com/office/drawing/2014/chart" uri="{C3380CC4-5D6E-409C-BE32-E72D297353CC}">
                <c16:uniqueId val="{0000000B-D390-41AD-B27D-6C01FEAD323E}"/>
              </c:ext>
            </c:extLst>
          </c:dPt>
          <c:dPt>
            <c:idx val="6"/>
            <c:invertIfNegative val="0"/>
            <c:bubble3D val="0"/>
            <c:spPr>
              <a:solidFill>
                <a:srgbClr val="7C878E"/>
              </a:solidFill>
              <a:ln>
                <a:noFill/>
              </a:ln>
              <a:effectLst/>
            </c:spPr>
            <c:extLst>
              <c:ext xmlns:c16="http://schemas.microsoft.com/office/drawing/2014/chart" uri="{C3380CC4-5D6E-409C-BE32-E72D297353CC}">
                <c16:uniqueId val="{0000000D-D390-41AD-B27D-6C01FEAD323E}"/>
              </c:ext>
            </c:extLst>
          </c:dPt>
          <c:dPt>
            <c:idx val="7"/>
            <c:invertIfNegative val="0"/>
            <c:bubble3D val="0"/>
            <c:spPr>
              <a:solidFill>
                <a:srgbClr val="7C878E"/>
              </a:solidFill>
              <a:ln>
                <a:noFill/>
              </a:ln>
              <a:effectLst/>
            </c:spPr>
            <c:extLst>
              <c:ext xmlns:c16="http://schemas.microsoft.com/office/drawing/2014/chart" uri="{C3380CC4-5D6E-409C-BE32-E72D297353CC}">
                <c16:uniqueId val="{0000000F-D390-41AD-B27D-6C01FEAD323E}"/>
              </c:ext>
            </c:extLst>
          </c:dPt>
          <c:dPt>
            <c:idx val="8"/>
            <c:invertIfNegative val="0"/>
            <c:bubble3D val="0"/>
            <c:spPr>
              <a:solidFill>
                <a:srgbClr val="7C878E"/>
              </a:solidFill>
              <a:ln>
                <a:noFill/>
              </a:ln>
              <a:effectLst/>
            </c:spPr>
            <c:extLst>
              <c:ext xmlns:c16="http://schemas.microsoft.com/office/drawing/2014/chart" uri="{C3380CC4-5D6E-409C-BE32-E72D297353CC}">
                <c16:uniqueId val="{00000011-D390-41AD-B27D-6C01FEAD323E}"/>
              </c:ext>
            </c:extLst>
          </c:dPt>
          <c:dPt>
            <c:idx val="9"/>
            <c:invertIfNegative val="0"/>
            <c:bubble3D val="0"/>
            <c:spPr>
              <a:solidFill>
                <a:srgbClr val="7C878E"/>
              </a:solidFill>
              <a:ln>
                <a:noFill/>
              </a:ln>
              <a:effectLst/>
            </c:spPr>
            <c:extLst>
              <c:ext xmlns:c16="http://schemas.microsoft.com/office/drawing/2014/chart" uri="{C3380CC4-5D6E-409C-BE32-E72D297353CC}">
                <c16:uniqueId val="{00000013-D390-41AD-B27D-6C01FEAD323E}"/>
              </c:ext>
            </c:extLst>
          </c:dPt>
          <c:dPt>
            <c:idx val="10"/>
            <c:invertIfNegative val="0"/>
            <c:bubble3D val="0"/>
            <c:spPr>
              <a:solidFill>
                <a:srgbClr val="7C878E"/>
              </a:solidFill>
              <a:ln>
                <a:noFill/>
              </a:ln>
              <a:effectLst/>
            </c:spPr>
            <c:extLst>
              <c:ext xmlns:c16="http://schemas.microsoft.com/office/drawing/2014/chart" uri="{C3380CC4-5D6E-409C-BE32-E72D297353CC}">
                <c16:uniqueId val="{00000015-D390-41AD-B27D-6C01FEAD323E}"/>
              </c:ext>
            </c:extLst>
          </c:dPt>
          <c:dPt>
            <c:idx val="11"/>
            <c:invertIfNegative val="0"/>
            <c:bubble3D val="0"/>
            <c:spPr>
              <a:solidFill>
                <a:srgbClr val="7C878E"/>
              </a:solidFill>
              <a:ln>
                <a:noFill/>
              </a:ln>
              <a:effectLst/>
            </c:spPr>
            <c:extLst>
              <c:ext xmlns:c16="http://schemas.microsoft.com/office/drawing/2014/chart" uri="{C3380CC4-5D6E-409C-BE32-E72D297353CC}">
                <c16:uniqueId val="{00000017-D390-41AD-B27D-6C01FEAD323E}"/>
              </c:ext>
            </c:extLst>
          </c:dPt>
          <c:dPt>
            <c:idx val="12"/>
            <c:invertIfNegative val="0"/>
            <c:bubble3D val="0"/>
            <c:spPr>
              <a:solidFill>
                <a:srgbClr val="7C878E"/>
              </a:solidFill>
              <a:ln>
                <a:noFill/>
              </a:ln>
              <a:effectLst/>
            </c:spPr>
            <c:extLst>
              <c:ext xmlns:c16="http://schemas.microsoft.com/office/drawing/2014/chart" uri="{C3380CC4-5D6E-409C-BE32-E72D297353CC}">
                <c16:uniqueId val="{00000019-D390-41AD-B27D-6C01FEAD323E}"/>
              </c:ext>
            </c:extLst>
          </c:dPt>
          <c:dPt>
            <c:idx val="13"/>
            <c:invertIfNegative val="0"/>
            <c:bubble3D val="0"/>
            <c:spPr>
              <a:solidFill>
                <a:srgbClr val="7C878E"/>
              </a:solidFill>
              <a:ln>
                <a:noFill/>
              </a:ln>
              <a:effectLst/>
            </c:spPr>
            <c:extLst>
              <c:ext xmlns:c16="http://schemas.microsoft.com/office/drawing/2014/chart" uri="{C3380CC4-5D6E-409C-BE32-E72D297353CC}">
                <c16:uniqueId val="{0000001B-D390-41AD-B27D-6C01FEAD323E}"/>
              </c:ext>
            </c:extLst>
          </c:dPt>
          <c:dPt>
            <c:idx val="14"/>
            <c:invertIfNegative val="0"/>
            <c:bubble3D val="0"/>
            <c:spPr>
              <a:solidFill>
                <a:srgbClr val="7C878E"/>
              </a:solidFill>
              <a:ln>
                <a:noFill/>
              </a:ln>
              <a:effectLst/>
            </c:spPr>
            <c:extLst>
              <c:ext xmlns:c16="http://schemas.microsoft.com/office/drawing/2014/chart" uri="{C3380CC4-5D6E-409C-BE32-E72D297353CC}">
                <c16:uniqueId val="{0000001D-D390-41AD-B27D-6C01FEAD323E}"/>
              </c:ext>
            </c:extLst>
          </c:dPt>
          <c:dPt>
            <c:idx val="15"/>
            <c:invertIfNegative val="0"/>
            <c:bubble3D val="0"/>
            <c:spPr>
              <a:solidFill>
                <a:srgbClr val="7C878E"/>
              </a:solidFill>
              <a:ln>
                <a:noFill/>
              </a:ln>
              <a:effectLst/>
            </c:spPr>
            <c:extLst>
              <c:ext xmlns:c16="http://schemas.microsoft.com/office/drawing/2014/chart" uri="{C3380CC4-5D6E-409C-BE32-E72D297353CC}">
                <c16:uniqueId val="{0000001F-D390-41AD-B27D-6C01FEAD323E}"/>
              </c:ext>
            </c:extLst>
          </c:dPt>
          <c:dPt>
            <c:idx val="16"/>
            <c:invertIfNegative val="0"/>
            <c:bubble3D val="0"/>
            <c:spPr>
              <a:solidFill>
                <a:srgbClr val="7C878E"/>
              </a:solidFill>
              <a:ln>
                <a:noFill/>
              </a:ln>
              <a:effectLst/>
            </c:spPr>
            <c:extLst>
              <c:ext xmlns:c16="http://schemas.microsoft.com/office/drawing/2014/chart" uri="{C3380CC4-5D6E-409C-BE32-E72D297353CC}">
                <c16:uniqueId val="{00000021-D390-41AD-B27D-6C01FEAD323E}"/>
              </c:ext>
            </c:extLst>
          </c:dPt>
          <c:dPt>
            <c:idx val="17"/>
            <c:invertIfNegative val="0"/>
            <c:bubble3D val="0"/>
            <c:spPr>
              <a:solidFill>
                <a:srgbClr val="FBBB27"/>
              </a:solidFill>
              <a:ln>
                <a:noFill/>
              </a:ln>
              <a:effectLst/>
            </c:spPr>
            <c:extLst>
              <c:ext xmlns:c16="http://schemas.microsoft.com/office/drawing/2014/chart" uri="{C3380CC4-5D6E-409C-BE32-E72D297353CC}">
                <c16:uniqueId val="{00000023-D390-41AD-B27D-6C01FEAD323E}"/>
              </c:ext>
            </c:extLst>
          </c:dPt>
          <c:dPt>
            <c:idx val="20"/>
            <c:invertIfNegative val="0"/>
            <c:bubble3D val="0"/>
            <c:spPr>
              <a:solidFill>
                <a:srgbClr val="B69630"/>
              </a:solidFill>
              <a:ln>
                <a:noFill/>
              </a:ln>
              <a:effectLst/>
            </c:spPr>
            <c:extLst>
              <c:ext xmlns:c16="http://schemas.microsoft.com/office/drawing/2014/chart" uri="{C3380CC4-5D6E-409C-BE32-E72D297353CC}">
                <c16:uniqueId val="{00000025-D390-41AD-B27D-6C01FEAD323E}"/>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'F42'!$A$6:$A$38</c:f>
              <c:strCache>
                <c:ptCount val="33"/>
                <c:pt idx="0">
                  <c:v>Oaxaca</c:v>
                </c:pt>
                <c:pt idx="1">
                  <c:v>Colima</c:v>
                </c:pt>
                <c:pt idx="2">
                  <c:v>Baja California Sur</c:v>
                </c:pt>
                <c:pt idx="3">
                  <c:v>Tabasco</c:v>
                </c:pt>
                <c:pt idx="4">
                  <c:v>Aguascalientes</c:v>
                </c:pt>
                <c:pt idx="5">
                  <c:v>Ciudad de México</c:v>
                </c:pt>
                <c:pt idx="6">
                  <c:v>Durango</c:v>
                </c:pt>
                <c:pt idx="7">
                  <c:v>Puebla</c:v>
                </c:pt>
                <c:pt idx="8">
                  <c:v>Hidalgo</c:v>
                </c:pt>
                <c:pt idx="9">
                  <c:v>Chiapas</c:v>
                </c:pt>
                <c:pt idx="10">
                  <c:v>Guerrero</c:v>
                </c:pt>
                <c:pt idx="11">
                  <c:v>Veracruz</c:v>
                </c:pt>
                <c:pt idx="12">
                  <c:v>Sonora</c:v>
                </c:pt>
                <c:pt idx="13">
                  <c:v>Michoacán</c:v>
                </c:pt>
                <c:pt idx="14">
                  <c:v>Morelos</c:v>
                </c:pt>
                <c:pt idx="15">
                  <c:v>Estado de México</c:v>
                </c:pt>
                <c:pt idx="16">
                  <c:v>Querétaro</c:v>
                </c:pt>
                <c:pt idx="17">
                  <c:v>Jalisco</c:v>
                </c:pt>
                <c:pt idx="18">
                  <c:v>Nuevo León</c:v>
                </c:pt>
                <c:pt idx="19">
                  <c:v>Sinaloa</c:v>
                </c:pt>
                <c:pt idx="20">
                  <c:v>Nacional</c:v>
                </c:pt>
                <c:pt idx="21">
                  <c:v>Chihuahua</c:v>
                </c:pt>
                <c:pt idx="22">
                  <c:v>Tlaxcala</c:v>
                </c:pt>
                <c:pt idx="23">
                  <c:v>Tamaulipas</c:v>
                </c:pt>
                <c:pt idx="24">
                  <c:v>Quintana Roo</c:v>
                </c:pt>
                <c:pt idx="25">
                  <c:v>San Luis Potosí</c:v>
                </c:pt>
                <c:pt idx="26">
                  <c:v>Guanajuato</c:v>
                </c:pt>
                <c:pt idx="27">
                  <c:v>Campeche</c:v>
                </c:pt>
                <c:pt idx="28">
                  <c:v>Coahuila</c:v>
                </c:pt>
                <c:pt idx="29">
                  <c:v>Yucatán</c:v>
                </c:pt>
                <c:pt idx="30">
                  <c:v>Baja California</c:v>
                </c:pt>
                <c:pt idx="31">
                  <c:v>Nayarit</c:v>
                </c:pt>
                <c:pt idx="32">
                  <c:v>Zacatecas</c:v>
                </c:pt>
              </c:strCache>
            </c:strRef>
          </c:cat>
          <c:val>
            <c:numRef>
              <c:f>'F42'!$B$6:$B$38</c:f>
              <c:numCache>
                <c:formatCode>0.0</c:formatCode>
                <c:ptCount val="33"/>
                <c:pt idx="0">
                  <c:v>-7.8217821782178181</c:v>
                </c:pt>
                <c:pt idx="1">
                  <c:v>-7.0517125587642671</c:v>
                </c:pt>
                <c:pt idx="2">
                  <c:v>-5.1671732522796336</c:v>
                </c:pt>
                <c:pt idx="3">
                  <c:v>-5.0820547528422688</c:v>
                </c:pt>
                <c:pt idx="4">
                  <c:v>-2.9005060566508645</c:v>
                </c:pt>
                <c:pt idx="5">
                  <c:v>-2.2236996102102613</c:v>
                </c:pt>
                <c:pt idx="6">
                  <c:v>-2.1438645980253912</c:v>
                </c:pt>
                <c:pt idx="7">
                  <c:v>-1.7704298004509567</c:v>
                </c:pt>
                <c:pt idx="8">
                  <c:v>-1.594715732020846</c:v>
                </c:pt>
                <c:pt idx="9">
                  <c:v>-1.4207027471255684</c:v>
                </c:pt>
                <c:pt idx="10">
                  <c:v>-0.58997050147492347</c:v>
                </c:pt>
                <c:pt idx="11">
                  <c:v>1.3653254155610028E-2</c:v>
                </c:pt>
                <c:pt idx="12">
                  <c:v>1.0511760446079155</c:v>
                </c:pt>
                <c:pt idx="13">
                  <c:v>1.0754335431592432</c:v>
                </c:pt>
                <c:pt idx="14">
                  <c:v>1.1520190231102179</c:v>
                </c:pt>
                <c:pt idx="15">
                  <c:v>1.4255684427265214</c:v>
                </c:pt>
                <c:pt idx="16">
                  <c:v>1.7770653284845173</c:v>
                </c:pt>
                <c:pt idx="17">
                  <c:v>2.2381729845084797</c:v>
                </c:pt>
                <c:pt idx="18">
                  <c:v>2.6112936763276196</c:v>
                </c:pt>
                <c:pt idx="19">
                  <c:v>2.7629891281371055</c:v>
                </c:pt>
                <c:pt idx="20">
                  <c:v>3.2</c:v>
                </c:pt>
                <c:pt idx="21">
                  <c:v>3.8701074594085894</c:v>
                </c:pt>
                <c:pt idx="22">
                  <c:v>6.1859641112045116</c:v>
                </c:pt>
                <c:pt idx="23">
                  <c:v>6.2724188773422673</c:v>
                </c:pt>
                <c:pt idx="24">
                  <c:v>7.2410653312087403</c:v>
                </c:pt>
                <c:pt idx="25">
                  <c:v>7.8424782408643923</c:v>
                </c:pt>
                <c:pt idx="26">
                  <c:v>7.8699479676380024</c:v>
                </c:pt>
                <c:pt idx="27">
                  <c:v>8.1787521079258028</c:v>
                </c:pt>
                <c:pt idx="28">
                  <c:v>8.1937981814302887</c:v>
                </c:pt>
                <c:pt idx="29">
                  <c:v>8.9645879025824105</c:v>
                </c:pt>
                <c:pt idx="30">
                  <c:v>9.0207212542349211</c:v>
                </c:pt>
                <c:pt idx="31">
                  <c:v>14.603435073800197</c:v>
                </c:pt>
                <c:pt idx="32">
                  <c:v>25.212023124115035</c:v>
                </c:pt>
              </c:numCache>
            </c:numRef>
          </c:val>
          <c:extLst>
            <c:ext xmlns:c16="http://schemas.microsoft.com/office/drawing/2014/chart" uri="{C3380CC4-5D6E-409C-BE32-E72D297353CC}">
              <c16:uniqueId val="{00000026-D390-41AD-B27D-6C01FEAD323E}"/>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9ADB-4093-A1A9-C94AD4A7FE9F}"/>
              </c:ext>
            </c:extLst>
          </c:dPt>
          <c:dPt>
            <c:idx val="1"/>
            <c:invertIfNegative val="0"/>
            <c:bubble3D val="0"/>
            <c:spPr>
              <a:solidFill>
                <a:srgbClr val="7C878E"/>
              </a:solidFill>
              <a:ln>
                <a:noFill/>
              </a:ln>
              <a:effectLst/>
            </c:spPr>
            <c:extLst>
              <c:ext xmlns:c16="http://schemas.microsoft.com/office/drawing/2014/chart" uri="{C3380CC4-5D6E-409C-BE32-E72D297353CC}">
                <c16:uniqueId val="{00000003-9ADB-4093-A1A9-C94AD4A7FE9F}"/>
              </c:ext>
            </c:extLst>
          </c:dPt>
          <c:dPt>
            <c:idx val="2"/>
            <c:invertIfNegative val="0"/>
            <c:bubble3D val="0"/>
            <c:spPr>
              <a:solidFill>
                <a:srgbClr val="7C878E"/>
              </a:solidFill>
              <a:ln>
                <a:noFill/>
              </a:ln>
              <a:effectLst/>
            </c:spPr>
            <c:extLst>
              <c:ext xmlns:c16="http://schemas.microsoft.com/office/drawing/2014/chart" uri="{C3380CC4-5D6E-409C-BE32-E72D297353CC}">
                <c16:uniqueId val="{00000005-9ADB-4093-A1A9-C94AD4A7FE9F}"/>
              </c:ext>
            </c:extLst>
          </c:dPt>
          <c:dPt>
            <c:idx val="3"/>
            <c:invertIfNegative val="0"/>
            <c:bubble3D val="0"/>
            <c:spPr>
              <a:solidFill>
                <a:srgbClr val="7C878E"/>
              </a:solidFill>
              <a:ln>
                <a:noFill/>
              </a:ln>
              <a:effectLst/>
            </c:spPr>
            <c:extLst>
              <c:ext xmlns:c16="http://schemas.microsoft.com/office/drawing/2014/chart" uri="{C3380CC4-5D6E-409C-BE32-E72D297353CC}">
                <c16:uniqueId val="{00000007-9ADB-4093-A1A9-C94AD4A7FE9F}"/>
              </c:ext>
            </c:extLst>
          </c:dPt>
          <c:dPt>
            <c:idx val="4"/>
            <c:invertIfNegative val="0"/>
            <c:bubble3D val="0"/>
            <c:spPr>
              <a:solidFill>
                <a:srgbClr val="7C878E"/>
              </a:solidFill>
              <a:ln>
                <a:noFill/>
              </a:ln>
              <a:effectLst/>
            </c:spPr>
            <c:extLst>
              <c:ext xmlns:c16="http://schemas.microsoft.com/office/drawing/2014/chart" uri="{C3380CC4-5D6E-409C-BE32-E72D297353CC}">
                <c16:uniqueId val="{00000009-9ADB-4093-A1A9-C94AD4A7FE9F}"/>
              </c:ext>
            </c:extLst>
          </c:dPt>
          <c:dPt>
            <c:idx val="5"/>
            <c:invertIfNegative val="0"/>
            <c:bubble3D val="0"/>
            <c:spPr>
              <a:solidFill>
                <a:srgbClr val="7C878E"/>
              </a:solidFill>
              <a:ln>
                <a:noFill/>
              </a:ln>
              <a:effectLst/>
            </c:spPr>
            <c:extLst>
              <c:ext xmlns:c16="http://schemas.microsoft.com/office/drawing/2014/chart" uri="{C3380CC4-5D6E-409C-BE32-E72D297353CC}">
                <c16:uniqueId val="{0000000B-9ADB-4093-A1A9-C94AD4A7FE9F}"/>
              </c:ext>
            </c:extLst>
          </c:dPt>
          <c:dPt>
            <c:idx val="6"/>
            <c:invertIfNegative val="0"/>
            <c:bubble3D val="0"/>
            <c:spPr>
              <a:solidFill>
                <a:srgbClr val="7C878E"/>
              </a:solidFill>
              <a:ln>
                <a:noFill/>
              </a:ln>
              <a:effectLst/>
            </c:spPr>
            <c:extLst>
              <c:ext xmlns:c16="http://schemas.microsoft.com/office/drawing/2014/chart" uri="{C3380CC4-5D6E-409C-BE32-E72D297353CC}">
                <c16:uniqueId val="{0000000D-9ADB-4093-A1A9-C94AD4A7FE9F}"/>
              </c:ext>
            </c:extLst>
          </c:dPt>
          <c:dPt>
            <c:idx val="7"/>
            <c:invertIfNegative val="0"/>
            <c:bubble3D val="0"/>
            <c:spPr>
              <a:solidFill>
                <a:srgbClr val="7C878E"/>
              </a:solidFill>
              <a:ln>
                <a:noFill/>
              </a:ln>
              <a:effectLst/>
            </c:spPr>
            <c:extLst>
              <c:ext xmlns:c16="http://schemas.microsoft.com/office/drawing/2014/chart" uri="{C3380CC4-5D6E-409C-BE32-E72D297353CC}">
                <c16:uniqueId val="{0000000F-9ADB-4093-A1A9-C94AD4A7FE9F}"/>
              </c:ext>
            </c:extLst>
          </c:dPt>
          <c:dPt>
            <c:idx val="8"/>
            <c:invertIfNegative val="0"/>
            <c:bubble3D val="0"/>
            <c:spPr>
              <a:solidFill>
                <a:srgbClr val="7C878E"/>
              </a:solidFill>
              <a:ln>
                <a:noFill/>
              </a:ln>
              <a:effectLst/>
            </c:spPr>
            <c:extLst>
              <c:ext xmlns:c16="http://schemas.microsoft.com/office/drawing/2014/chart" uri="{C3380CC4-5D6E-409C-BE32-E72D297353CC}">
                <c16:uniqueId val="{00000011-9ADB-4093-A1A9-C94AD4A7FE9F}"/>
              </c:ext>
            </c:extLst>
          </c:dPt>
          <c:dPt>
            <c:idx val="9"/>
            <c:invertIfNegative val="0"/>
            <c:bubble3D val="0"/>
            <c:spPr>
              <a:solidFill>
                <a:srgbClr val="7C878E"/>
              </a:solidFill>
              <a:ln>
                <a:noFill/>
              </a:ln>
              <a:effectLst/>
            </c:spPr>
            <c:extLst>
              <c:ext xmlns:c16="http://schemas.microsoft.com/office/drawing/2014/chart" uri="{C3380CC4-5D6E-409C-BE32-E72D297353CC}">
                <c16:uniqueId val="{00000013-9ADB-4093-A1A9-C94AD4A7FE9F}"/>
              </c:ext>
            </c:extLst>
          </c:dPt>
          <c:dPt>
            <c:idx val="10"/>
            <c:invertIfNegative val="0"/>
            <c:bubble3D val="0"/>
            <c:spPr>
              <a:solidFill>
                <a:srgbClr val="7C878E"/>
              </a:solidFill>
              <a:ln>
                <a:noFill/>
              </a:ln>
              <a:effectLst/>
            </c:spPr>
            <c:extLst>
              <c:ext xmlns:c16="http://schemas.microsoft.com/office/drawing/2014/chart" uri="{C3380CC4-5D6E-409C-BE32-E72D297353CC}">
                <c16:uniqueId val="{00000015-9ADB-4093-A1A9-C94AD4A7FE9F}"/>
              </c:ext>
            </c:extLst>
          </c:dPt>
          <c:dPt>
            <c:idx val="11"/>
            <c:invertIfNegative val="0"/>
            <c:bubble3D val="0"/>
            <c:spPr>
              <a:solidFill>
                <a:srgbClr val="7C878E"/>
              </a:solidFill>
              <a:ln>
                <a:noFill/>
              </a:ln>
              <a:effectLst/>
            </c:spPr>
            <c:extLst>
              <c:ext xmlns:c16="http://schemas.microsoft.com/office/drawing/2014/chart" uri="{C3380CC4-5D6E-409C-BE32-E72D297353CC}">
                <c16:uniqueId val="{00000017-9ADB-4093-A1A9-C94AD4A7FE9F}"/>
              </c:ext>
            </c:extLst>
          </c:dPt>
          <c:dPt>
            <c:idx val="12"/>
            <c:invertIfNegative val="0"/>
            <c:bubble3D val="0"/>
            <c:spPr>
              <a:solidFill>
                <a:srgbClr val="7C878E"/>
              </a:solidFill>
              <a:ln>
                <a:noFill/>
              </a:ln>
              <a:effectLst/>
            </c:spPr>
            <c:extLst>
              <c:ext xmlns:c16="http://schemas.microsoft.com/office/drawing/2014/chart" uri="{C3380CC4-5D6E-409C-BE32-E72D297353CC}">
                <c16:uniqueId val="{00000019-9ADB-4093-A1A9-C94AD4A7FE9F}"/>
              </c:ext>
            </c:extLst>
          </c:dPt>
          <c:dPt>
            <c:idx val="13"/>
            <c:invertIfNegative val="0"/>
            <c:bubble3D val="0"/>
            <c:spPr>
              <a:solidFill>
                <a:srgbClr val="7C878E"/>
              </a:solidFill>
              <a:ln>
                <a:noFill/>
              </a:ln>
              <a:effectLst/>
            </c:spPr>
            <c:extLst>
              <c:ext xmlns:c16="http://schemas.microsoft.com/office/drawing/2014/chart" uri="{C3380CC4-5D6E-409C-BE32-E72D297353CC}">
                <c16:uniqueId val="{0000001B-9ADB-4093-A1A9-C94AD4A7FE9F}"/>
              </c:ext>
            </c:extLst>
          </c:dPt>
          <c:dPt>
            <c:idx val="14"/>
            <c:invertIfNegative val="0"/>
            <c:bubble3D val="0"/>
            <c:spPr>
              <a:solidFill>
                <a:srgbClr val="7C878E"/>
              </a:solidFill>
              <a:ln>
                <a:noFill/>
              </a:ln>
              <a:effectLst/>
            </c:spPr>
            <c:extLst>
              <c:ext xmlns:c16="http://schemas.microsoft.com/office/drawing/2014/chart" uri="{C3380CC4-5D6E-409C-BE32-E72D297353CC}">
                <c16:uniqueId val="{0000001D-9ADB-4093-A1A9-C94AD4A7FE9F}"/>
              </c:ext>
            </c:extLst>
          </c:dPt>
          <c:dPt>
            <c:idx val="15"/>
            <c:invertIfNegative val="0"/>
            <c:bubble3D val="0"/>
            <c:spPr>
              <a:solidFill>
                <a:srgbClr val="7C878E"/>
              </a:solidFill>
              <a:ln>
                <a:noFill/>
              </a:ln>
              <a:effectLst/>
            </c:spPr>
            <c:extLst>
              <c:ext xmlns:c16="http://schemas.microsoft.com/office/drawing/2014/chart" uri="{C3380CC4-5D6E-409C-BE32-E72D297353CC}">
                <c16:uniqueId val="{0000001F-9ADB-4093-A1A9-C94AD4A7FE9F}"/>
              </c:ext>
            </c:extLst>
          </c:dPt>
          <c:dPt>
            <c:idx val="16"/>
            <c:invertIfNegative val="0"/>
            <c:bubble3D val="0"/>
            <c:spPr>
              <a:solidFill>
                <a:srgbClr val="B69630"/>
              </a:solidFill>
              <a:ln>
                <a:noFill/>
              </a:ln>
              <a:effectLst/>
            </c:spPr>
            <c:extLst>
              <c:ext xmlns:c16="http://schemas.microsoft.com/office/drawing/2014/chart" uri="{C3380CC4-5D6E-409C-BE32-E72D297353CC}">
                <c16:uniqueId val="{00000021-9ADB-4093-A1A9-C94AD4A7FE9F}"/>
              </c:ext>
            </c:extLst>
          </c:dPt>
          <c:dPt>
            <c:idx val="17"/>
            <c:invertIfNegative val="0"/>
            <c:bubble3D val="0"/>
            <c:spPr>
              <a:solidFill>
                <a:srgbClr val="7C878E"/>
              </a:solidFill>
              <a:ln>
                <a:noFill/>
              </a:ln>
              <a:effectLst/>
            </c:spPr>
            <c:extLst>
              <c:ext xmlns:c16="http://schemas.microsoft.com/office/drawing/2014/chart" uri="{C3380CC4-5D6E-409C-BE32-E72D297353CC}">
                <c16:uniqueId val="{00000023-9ADB-4093-A1A9-C94AD4A7FE9F}"/>
              </c:ext>
            </c:extLst>
          </c:dPt>
          <c:dPt>
            <c:idx val="18"/>
            <c:invertIfNegative val="0"/>
            <c:bubble3D val="0"/>
            <c:spPr>
              <a:solidFill>
                <a:srgbClr val="7C878E"/>
              </a:solidFill>
              <a:ln>
                <a:noFill/>
              </a:ln>
              <a:effectLst/>
            </c:spPr>
            <c:extLst>
              <c:ext xmlns:c16="http://schemas.microsoft.com/office/drawing/2014/chart" uri="{C3380CC4-5D6E-409C-BE32-E72D297353CC}">
                <c16:uniqueId val="{00000025-9ADB-4093-A1A9-C94AD4A7FE9F}"/>
              </c:ext>
            </c:extLst>
          </c:dPt>
          <c:dPt>
            <c:idx val="22"/>
            <c:invertIfNegative val="0"/>
            <c:bubble3D val="0"/>
            <c:spPr>
              <a:solidFill>
                <a:srgbClr val="FBBB27"/>
              </a:solidFill>
              <a:ln>
                <a:noFill/>
              </a:ln>
              <a:effectLst/>
            </c:spPr>
            <c:extLst>
              <c:ext xmlns:c16="http://schemas.microsoft.com/office/drawing/2014/chart" uri="{C3380CC4-5D6E-409C-BE32-E72D297353CC}">
                <c16:uniqueId val="{00000027-9ADB-4093-A1A9-C94AD4A7FE9F}"/>
              </c:ext>
            </c:extLst>
          </c:dPt>
          <c:dLbls>
            <c:dLbl>
              <c:idx val="0"/>
              <c:layout>
                <c:manualLayout>
                  <c:x val="-7.29885057471264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DB-4093-A1A9-C94AD4A7FE9F}"/>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'F43'!$A$6:$A$38</c:f>
              <c:strCache>
                <c:ptCount val="33"/>
                <c:pt idx="0">
                  <c:v>Oaxaca</c:v>
                </c:pt>
                <c:pt idx="1">
                  <c:v>Chiapas</c:v>
                </c:pt>
                <c:pt idx="2">
                  <c:v>Veracruz</c:v>
                </c:pt>
                <c:pt idx="3">
                  <c:v>Colima</c:v>
                </c:pt>
                <c:pt idx="4">
                  <c:v>Puebla</c:v>
                </c:pt>
                <c:pt idx="5">
                  <c:v>Guerrero</c:v>
                </c:pt>
                <c:pt idx="6">
                  <c:v>Tabasco</c:v>
                </c:pt>
                <c:pt idx="7">
                  <c:v>Ciudad de México</c:v>
                </c:pt>
                <c:pt idx="8">
                  <c:v>Sinaloa</c:v>
                </c:pt>
                <c:pt idx="9">
                  <c:v>Baja California Sur</c:v>
                </c:pt>
                <c:pt idx="10">
                  <c:v>Estado de México</c:v>
                </c:pt>
                <c:pt idx="11">
                  <c:v>Quintana Roo</c:v>
                </c:pt>
                <c:pt idx="12">
                  <c:v>Hidalgo</c:v>
                </c:pt>
                <c:pt idx="13">
                  <c:v>Morelos</c:v>
                </c:pt>
                <c:pt idx="14">
                  <c:v>Durango</c:v>
                </c:pt>
                <c:pt idx="15">
                  <c:v>Aguascalientes</c:v>
                </c:pt>
                <c:pt idx="16">
                  <c:v>Nacional</c:v>
                </c:pt>
                <c:pt idx="17">
                  <c:v>Nuevo León</c:v>
                </c:pt>
                <c:pt idx="18">
                  <c:v>Michoacán</c:v>
                </c:pt>
                <c:pt idx="19">
                  <c:v>Tlaxcala</c:v>
                </c:pt>
                <c:pt idx="20">
                  <c:v>Coahuila</c:v>
                </c:pt>
                <c:pt idx="21">
                  <c:v>San Luis Potosí</c:v>
                </c:pt>
                <c:pt idx="22">
                  <c:v>Jalisco</c:v>
                </c:pt>
                <c:pt idx="23">
                  <c:v>Guanajuato</c:v>
                </c:pt>
                <c:pt idx="24">
                  <c:v>Querétaro</c:v>
                </c:pt>
                <c:pt idx="25">
                  <c:v>Chihuahua</c:v>
                </c:pt>
                <c:pt idx="26">
                  <c:v>Nayarit</c:v>
                </c:pt>
                <c:pt idx="27">
                  <c:v>Sonora</c:v>
                </c:pt>
                <c:pt idx="28">
                  <c:v>Baja California</c:v>
                </c:pt>
                <c:pt idx="29">
                  <c:v>Yucatán</c:v>
                </c:pt>
                <c:pt idx="30">
                  <c:v>Campeche</c:v>
                </c:pt>
                <c:pt idx="31">
                  <c:v>Tamaulipas</c:v>
                </c:pt>
                <c:pt idx="32">
                  <c:v>Zacatecas</c:v>
                </c:pt>
              </c:strCache>
            </c:strRef>
          </c:cat>
          <c:val>
            <c:numRef>
              <c:f>'F43'!$B$6:$B$38</c:f>
              <c:numCache>
                <c:formatCode>0.0</c:formatCode>
                <c:ptCount val="33"/>
                <c:pt idx="0">
                  <c:v>-12.576561626330617</c:v>
                </c:pt>
                <c:pt idx="1">
                  <c:v>-10.640715275605928</c:v>
                </c:pt>
                <c:pt idx="2">
                  <c:v>-8.1000695441417072</c:v>
                </c:pt>
                <c:pt idx="3">
                  <c:v>-5.1908204776682565</c:v>
                </c:pt>
                <c:pt idx="4">
                  <c:v>-4.9864957334118554</c:v>
                </c:pt>
                <c:pt idx="5">
                  <c:v>-4.9858977610773403</c:v>
                </c:pt>
                <c:pt idx="6">
                  <c:v>-2.9872332012832237</c:v>
                </c:pt>
                <c:pt idx="7">
                  <c:v>0.13278047482281341</c:v>
                </c:pt>
                <c:pt idx="8">
                  <c:v>0.18799489893885912</c:v>
                </c:pt>
                <c:pt idx="9">
                  <c:v>1.1080654604991746</c:v>
                </c:pt>
                <c:pt idx="10">
                  <c:v>1.479912160645469</c:v>
                </c:pt>
                <c:pt idx="11">
                  <c:v>1.5500166658471981</c:v>
                </c:pt>
                <c:pt idx="12">
                  <c:v>2.1611291854974457</c:v>
                </c:pt>
                <c:pt idx="13">
                  <c:v>2.3671478753590547</c:v>
                </c:pt>
                <c:pt idx="14">
                  <c:v>2.4131973600562295</c:v>
                </c:pt>
                <c:pt idx="15">
                  <c:v>2.4981509368486199</c:v>
                </c:pt>
                <c:pt idx="16">
                  <c:v>2.9</c:v>
                </c:pt>
                <c:pt idx="17">
                  <c:v>2.9743046460766864</c:v>
                </c:pt>
                <c:pt idx="18">
                  <c:v>3.589531816935243</c:v>
                </c:pt>
                <c:pt idx="19">
                  <c:v>7.0919863722054277</c:v>
                </c:pt>
                <c:pt idx="20">
                  <c:v>7.1325920337299342</c:v>
                </c:pt>
                <c:pt idx="21">
                  <c:v>7.371690736231451</c:v>
                </c:pt>
                <c:pt idx="22">
                  <c:v>7.5702982609021641</c:v>
                </c:pt>
                <c:pt idx="23">
                  <c:v>7.5908580944013204</c:v>
                </c:pt>
                <c:pt idx="24">
                  <c:v>9.1350531232196062</c:v>
                </c:pt>
                <c:pt idx="25">
                  <c:v>9.3534504714148259</c:v>
                </c:pt>
                <c:pt idx="26">
                  <c:v>9.7336740507551145</c:v>
                </c:pt>
                <c:pt idx="27">
                  <c:v>11.636695902585025</c:v>
                </c:pt>
                <c:pt idx="28">
                  <c:v>12.366553140098336</c:v>
                </c:pt>
                <c:pt idx="29">
                  <c:v>13.797425621809477</c:v>
                </c:pt>
                <c:pt idx="30">
                  <c:v>15.155314984154987</c:v>
                </c:pt>
                <c:pt idx="31">
                  <c:v>17.277423777523417</c:v>
                </c:pt>
                <c:pt idx="32">
                  <c:v>18.826323997592166</c:v>
                </c:pt>
              </c:numCache>
            </c:numRef>
          </c:val>
          <c:extLst>
            <c:ext xmlns:c16="http://schemas.microsoft.com/office/drawing/2014/chart" uri="{C3380CC4-5D6E-409C-BE32-E72D297353CC}">
              <c16:uniqueId val="{00000028-9ADB-4093-A1A9-C94AD4A7FE9F}"/>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'F44'!$E$4</c:f>
              <c:strCache>
                <c:ptCount val="1"/>
                <c:pt idx="0">
                  <c:v>Inflación Nacional</c:v>
                </c:pt>
              </c:strCache>
            </c:strRef>
          </c:tx>
          <c:spPr>
            <a:solidFill>
              <a:srgbClr val="E9BD3F"/>
            </a:solidFill>
            <a:ln>
              <a:noFill/>
            </a:ln>
            <a:effectLst/>
          </c:spPr>
          <c:invertIfNegative val="0"/>
          <c:dPt>
            <c:idx val="73"/>
            <c:invertIfNegative val="0"/>
            <c:bubble3D val="0"/>
            <c:spPr>
              <a:solidFill>
                <a:srgbClr val="95682B"/>
              </a:solidFill>
              <a:ln>
                <a:noFill/>
              </a:ln>
              <a:effectLst/>
            </c:spPr>
            <c:extLst>
              <c:ext xmlns:c16="http://schemas.microsoft.com/office/drawing/2014/chart" uri="{C3380CC4-5D6E-409C-BE32-E72D297353CC}">
                <c16:uniqueId val="{00000001-8B6F-464C-BF87-7914B06E4600}"/>
              </c:ext>
            </c:extLst>
          </c:dPt>
          <c:dLbls>
            <c:dLbl>
              <c:idx val="73"/>
              <c:layout>
                <c:manualLayout>
                  <c:x val="6.7380371967097107E-3"/>
                  <c:y val="-5.12627005223315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6F-464C-BF87-7914B06E4600}"/>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'F44'!$A$533:$A$606</c:f>
              <c:strCache>
                <c:ptCount val="74"/>
                <c:pt idx="0">
                  <c:v>Ene 2013</c:v>
                </c:pt>
                <c:pt idx="1">
                  <c:v>Feb 2013</c:v>
                </c:pt>
                <c:pt idx="2">
                  <c:v>Mar 2013</c:v>
                </c:pt>
                <c:pt idx="3">
                  <c:v>Abr 2013</c:v>
                </c:pt>
                <c:pt idx="4">
                  <c:v>May 2013</c:v>
                </c:pt>
                <c:pt idx="5">
                  <c:v>Jun 2013</c:v>
                </c:pt>
                <c:pt idx="6">
                  <c:v>Jul 2013</c:v>
                </c:pt>
                <c:pt idx="7">
                  <c:v>Ago 2013</c:v>
                </c:pt>
                <c:pt idx="8">
                  <c:v>Sep 2013</c:v>
                </c:pt>
                <c:pt idx="9">
                  <c:v>Oct 2013</c:v>
                </c:pt>
                <c:pt idx="10">
                  <c:v>Nov 2013</c:v>
                </c:pt>
                <c:pt idx="11">
                  <c:v>Dic 2013</c:v>
                </c:pt>
                <c:pt idx="12">
                  <c:v>Ene 2014</c:v>
                </c:pt>
                <c:pt idx="13">
                  <c:v>Feb 2014</c:v>
                </c:pt>
                <c:pt idx="14">
                  <c:v>Mar 2014</c:v>
                </c:pt>
                <c:pt idx="15">
                  <c:v>Abr 2014</c:v>
                </c:pt>
                <c:pt idx="16">
                  <c:v>May 2014</c:v>
                </c:pt>
                <c:pt idx="17">
                  <c:v>Jun 2014</c:v>
                </c:pt>
                <c:pt idx="18">
                  <c:v>Jul 2014</c:v>
                </c:pt>
                <c:pt idx="19">
                  <c:v>Ago 2014</c:v>
                </c:pt>
                <c:pt idx="20">
                  <c:v>Sep 2014</c:v>
                </c:pt>
                <c:pt idx="21">
                  <c:v>Oct 2014</c:v>
                </c:pt>
                <c:pt idx="22">
                  <c:v>Nov 2014</c:v>
                </c:pt>
                <c:pt idx="23">
                  <c:v>Dic 2014</c:v>
                </c:pt>
                <c:pt idx="24">
                  <c:v>Ene 2015</c:v>
                </c:pt>
                <c:pt idx="25">
                  <c:v>Feb 2015</c:v>
                </c:pt>
                <c:pt idx="26">
                  <c:v>Mar 2015</c:v>
                </c:pt>
                <c:pt idx="27">
                  <c:v>Abr 2015</c:v>
                </c:pt>
                <c:pt idx="28">
                  <c:v>May 2015</c:v>
                </c:pt>
                <c:pt idx="29">
                  <c:v>Jun 2015</c:v>
                </c:pt>
                <c:pt idx="30">
                  <c:v>Jul 2015</c:v>
                </c:pt>
                <c:pt idx="31">
                  <c:v>Ago 2015</c:v>
                </c:pt>
                <c:pt idx="32">
                  <c:v>Sep 2015</c:v>
                </c:pt>
                <c:pt idx="33">
                  <c:v>Oct 2015</c:v>
                </c:pt>
                <c:pt idx="34">
                  <c:v>Nov 2015</c:v>
                </c:pt>
                <c:pt idx="35">
                  <c:v>Dic 2015</c:v>
                </c:pt>
                <c:pt idx="36">
                  <c:v>Ene 2016</c:v>
                </c:pt>
                <c:pt idx="37">
                  <c:v>Feb 2016</c:v>
                </c:pt>
                <c:pt idx="38">
                  <c:v>Mar 2016</c:v>
                </c:pt>
                <c:pt idx="39">
                  <c:v>Abr 2016</c:v>
                </c:pt>
                <c:pt idx="40">
                  <c:v>May 2016</c:v>
                </c:pt>
                <c:pt idx="41">
                  <c:v>Jun 2016</c:v>
                </c:pt>
                <c:pt idx="42">
                  <c:v>Jul 2016</c:v>
                </c:pt>
                <c:pt idx="43">
                  <c:v>Ago 2016</c:v>
                </c:pt>
                <c:pt idx="44">
                  <c:v>Sep 2016</c:v>
                </c:pt>
                <c:pt idx="45">
                  <c:v>Oct 2016</c:v>
                </c:pt>
                <c:pt idx="46">
                  <c:v>Nov 2016</c:v>
                </c:pt>
                <c:pt idx="47">
                  <c:v>Dic 2016</c:v>
                </c:pt>
                <c:pt idx="48">
                  <c:v>Ene 2017</c:v>
                </c:pt>
                <c:pt idx="49">
                  <c:v>Feb 2017</c:v>
                </c:pt>
                <c:pt idx="50">
                  <c:v>Mar 2017</c:v>
                </c:pt>
                <c:pt idx="51">
                  <c:v>Abr 2017</c:v>
                </c:pt>
                <c:pt idx="52">
                  <c:v>May 2017</c:v>
                </c:pt>
                <c:pt idx="53">
                  <c:v>Jun 2017</c:v>
                </c:pt>
                <c:pt idx="54">
                  <c:v>Jul 2017</c:v>
                </c:pt>
                <c:pt idx="55">
                  <c:v>Ago 2017</c:v>
                </c:pt>
                <c:pt idx="56">
                  <c:v>Sep 2017</c:v>
                </c:pt>
                <c:pt idx="57">
                  <c:v>Oct 2017</c:v>
                </c:pt>
                <c:pt idx="58">
                  <c:v>Nov 2017</c:v>
                </c:pt>
                <c:pt idx="59">
                  <c:v>Dic 2017</c:v>
                </c:pt>
                <c:pt idx="60">
                  <c:v>Ene 2018</c:v>
                </c:pt>
                <c:pt idx="61">
                  <c:v>Feb 2018</c:v>
                </c:pt>
                <c:pt idx="62">
                  <c:v>Mar 2018</c:v>
                </c:pt>
                <c:pt idx="63">
                  <c:v>Abr 2018</c:v>
                </c:pt>
                <c:pt idx="64">
                  <c:v>May 2018</c:v>
                </c:pt>
                <c:pt idx="65">
                  <c:v>Jun 2018</c:v>
                </c:pt>
                <c:pt idx="66">
                  <c:v>Jul 2018</c:v>
                </c:pt>
                <c:pt idx="67">
                  <c:v>Ago 2018</c:v>
                </c:pt>
                <c:pt idx="68">
                  <c:v>Sep 2018</c:v>
                </c:pt>
                <c:pt idx="69">
                  <c:v>Oct 2018</c:v>
                </c:pt>
                <c:pt idx="70">
                  <c:v>Nov 2018</c:v>
                </c:pt>
                <c:pt idx="71">
                  <c:v>Dic 2018</c:v>
                </c:pt>
                <c:pt idx="72">
                  <c:v>Ene 2019</c:v>
                </c:pt>
                <c:pt idx="73">
                  <c:v>Feb 2019</c:v>
                </c:pt>
              </c:strCache>
            </c:strRef>
          </c:cat>
          <c:val>
            <c:numRef>
              <c:f>'F44'!$E$533:$E$606</c:f>
              <c:numCache>
                <c:formatCode>0.0</c:formatCode>
                <c:ptCount val="74"/>
                <c:pt idx="0">
                  <c:v>3.2545740477925245</c:v>
                </c:pt>
                <c:pt idx="1">
                  <c:v>3.5522890828356912</c:v>
                </c:pt>
                <c:pt idx="2">
                  <c:v>4.2522667278779291</c:v>
                </c:pt>
                <c:pt idx="3">
                  <c:v>4.6494224200790413</c:v>
                </c:pt>
                <c:pt idx="4">
                  <c:v>4.6314208991424577</c:v>
                </c:pt>
                <c:pt idx="5">
                  <c:v>4.0880262124202149</c:v>
                </c:pt>
                <c:pt idx="6">
                  <c:v>3.4726191837200382</c:v>
                </c:pt>
                <c:pt idx="7">
                  <c:v>3.4565297922663163</c:v>
                </c:pt>
                <c:pt idx="8">
                  <c:v>3.3902953386985457</c:v>
                </c:pt>
                <c:pt idx="9">
                  <c:v>3.3591147744595151</c:v>
                </c:pt>
                <c:pt idx="10">
                  <c:v>3.6186915887851168</c:v>
                </c:pt>
                <c:pt idx="11">
                  <c:v>3.9740409898736839</c:v>
                </c:pt>
                <c:pt idx="12">
                  <c:v>4.482809859024206</c:v>
                </c:pt>
                <c:pt idx="13">
                  <c:v>4.2344373798611334</c:v>
                </c:pt>
                <c:pt idx="14">
                  <c:v>3.7586466303370258</c:v>
                </c:pt>
                <c:pt idx="15">
                  <c:v>3.4967086565083738</c:v>
                </c:pt>
                <c:pt idx="16">
                  <c:v>3.5102243563208901</c:v>
                </c:pt>
                <c:pt idx="17">
                  <c:v>3.7525887063372565</c:v>
                </c:pt>
                <c:pt idx="18">
                  <c:v>4.0724065224798212</c:v>
                </c:pt>
                <c:pt idx="19">
                  <c:v>4.1499109421766267</c:v>
                </c:pt>
                <c:pt idx="20">
                  <c:v>4.2175837845749076</c:v>
                </c:pt>
                <c:pt idx="21">
                  <c:v>4.2977569004441607</c:v>
                </c:pt>
                <c:pt idx="22">
                  <c:v>4.1678692546359475</c:v>
                </c:pt>
                <c:pt idx="23">
                  <c:v>4.0813215195322661</c:v>
                </c:pt>
                <c:pt idx="24">
                  <c:v>3.0656415270432058</c:v>
                </c:pt>
                <c:pt idx="25">
                  <c:v>3.0002659810266064</c:v>
                </c:pt>
                <c:pt idx="26">
                  <c:v>3.1370745983606785</c:v>
                </c:pt>
                <c:pt idx="27">
                  <c:v>3.0623272624193509</c:v>
                </c:pt>
                <c:pt idx="28">
                  <c:v>2.8766429390279402</c:v>
                </c:pt>
                <c:pt idx="29">
                  <c:v>2.8707794396833908</c:v>
                </c:pt>
                <c:pt idx="30">
                  <c:v>2.739047349423096</c:v>
                </c:pt>
                <c:pt idx="31">
                  <c:v>2.5873164195420406</c:v>
                </c:pt>
                <c:pt idx="32">
                  <c:v>2.5188916876573764</c:v>
                </c:pt>
                <c:pt idx="33">
                  <c:v>2.4797283732947095</c:v>
                </c:pt>
                <c:pt idx="34">
                  <c:v>2.2148528482246022</c:v>
                </c:pt>
                <c:pt idx="35">
                  <c:v>2.1308127762603712</c:v>
                </c:pt>
                <c:pt idx="36">
                  <c:v>2.6131051968884655</c:v>
                </c:pt>
                <c:pt idx="37">
                  <c:v>2.8672508478660985</c:v>
                </c:pt>
                <c:pt idx="38">
                  <c:v>2.6010098845233864</c:v>
                </c:pt>
                <c:pt idx="39">
                  <c:v>2.5415789247496656</c:v>
                </c:pt>
                <c:pt idx="40">
                  <c:v>2.5966621747693708</c:v>
                </c:pt>
                <c:pt idx="41">
                  <c:v>2.5379878921678589</c:v>
                </c:pt>
                <c:pt idx="42">
                  <c:v>2.6548291540369195</c:v>
                </c:pt>
                <c:pt idx="43">
                  <c:v>2.7274367765718566</c:v>
                </c:pt>
                <c:pt idx="44">
                  <c:v>2.9689493104128051</c:v>
                </c:pt>
                <c:pt idx="45">
                  <c:v>3.0636232007495767</c:v>
                </c:pt>
                <c:pt idx="46">
                  <c:v>3.3053510770768124</c:v>
                </c:pt>
                <c:pt idx="47">
                  <c:v>3.360274018830367</c:v>
                </c:pt>
                <c:pt idx="48">
                  <c:v>4.718281449606665</c:v>
                </c:pt>
                <c:pt idx="49">
                  <c:v>4.8642316221079174</c:v>
                </c:pt>
                <c:pt idx="50">
                  <c:v>5.3525622279226193</c:v>
                </c:pt>
                <c:pt idx="51">
                  <c:v>5.817169871418848</c:v>
                </c:pt>
                <c:pt idx="52">
                  <c:v>6.164014481771396</c:v>
                </c:pt>
                <c:pt idx="53">
                  <c:v>6.3136558986047753</c:v>
                </c:pt>
                <c:pt idx="54">
                  <c:v>6.4381642633649871</c:v>
                </c:pt>
                <c:pt idx="55">
                  <c:v>6.663488000535267</c:v>
                </c:pt>
                <c:pt idx="56">
                  <c:v>6.3478470530525133</c:v>
                </c:pt>
                <c:pt idx="57">
                  <c:v>6.371532225408405</c:v>
                </c:pt>
                <c:pt idx="58">
                  <c:v>6.6345231359622892</c:v>
                </c:pt>
                <c:pt idx="59">
                  <c:v>6.773048198179743</c:v>
                </c:pt>
                <c:pt idx="60">
                  <c:v>5.5458354066678428</c:v>
                </c:pt>
                <c:pt idx="61">
                  <c:v>5.339217031870902</c:v>
                </c:pt>
                <c:pt idx="62">
                  <c:v>5.0354120567544847</c:v>
                </c:pt>
                <c:pt idx="63">
                  <c:v>4.5507834159787652</c:v>
                </c:pt>
                <c:pt idx="64">
                  <c:v>4.5062692817092742</c:v>
                </c:pt>
                <c:pt idx="65">
                  <c:v>4.6468577938105549</c:v>
                </c:pt>
                <c:pt idx="66">
                  <c:v>4.8114055136106559</c:v>
                </c:pt>
                <c:pt idx="67">
                  <c:v>4.9045281971250576</c:v>
                </c:pt>
                <c:pt idx="68">
                  <c:v>5.0195736443805039</c:v>
                </c:pt>
                <c:pt idx="69">
                  <c:v>4.903635727992417</c:v>
                </c:pt>
                <c:pt idx="70">
                  <c:v>4.7165339115990967</c:v>
                </c:pt>
                <c:pt idx="71">
                  <c:v>4.8305461995368004</c:v>
                </c:pt>
                <c:pt idx="72">
                  <c:v>4.365605864281985</c:v>
                </c:pt>
                <c:pt idx="73" formatCode="0.00">
                  <c:v>3.9402756478725154</c:v>
                </c:pt>
              </c:numCache>
            </c:numRef>
          </c:val>
          <c:extLst>
            <c:ext xmlns:c16="http://schemas.microsoft.com/office/drawing/2014/chart" uri="{C3380CC4-5D6E-409C-BE32-E72D297353CC}">
              <c16:uniqueId val="{00000002-8B6F-464C-BF87-7914B06E4600}"/>
            </c:ext>
          </c:extLst>
        </c:ser>
        <c:dLbls>
          <c:showLegendKey val="0"/>
          <c:showVal val="0"/>
          <c:showCatName val="0"/>
          <c:showSerName val="0"/>
          <c:showPercent val="0"/>
          <c:showBubbleSize val="0"/>
        </c:dLbls>
        <c:gapWidth val="150"/>
        <c:axId val="215668960"/>
        <c:axId val="215667320"/>
      </c:barChart>
      <c:lineChart>
        <c:grouping val="standard"/>
        <c:varyColors val="0"/>
        <c:ser>
          <c:idx val="1"/>
          <c:order val="1"/>
          <c:tx>
            <c:strRef>
              <c:f>'F44'!$G$4</c:f>
              <c:strCache>
                <c:ptCount val="1"/>
                <c:pt idx="0">
                  <c:v>inflación Gdl</c:v>
                </c:pt>
              </c:strCache>
            </c:strRef>
          </c:tx>
          <c:spPr>
            <a:ln w="34925" cap="rnd" cmpd="sng">
              <a:solidFill>
                <a:srgbClr val="393D3F"/>
              </a:solidFill>
              <a:prstDash val="sysDash"/>
              <a:round/>
            </a:ln>
            <a:effectLst/>
          </c:spPr>
          <c:marker>
            <c:symbol val="none"/>
          </c:marker>
          <c:dPt>
            <c:idx val="73"/>
            <c:marker>
              <c:symbol val="none"/>
            </c:marker>
            <c:bubble3D val="0"/>
            <c:spPr>
              <a:ln w="34925" cap="rnd" cmpd="sng">
                <a:solidFill>
                  <a:srgbClr val="004A98"/>
                </a:solidFill>
                <a:prstDash val="sysDash"/>
                <a:round/>
                <a:tailEnd type="triangle" w="sm" len="sm"/>
              </a:ln>
              <a:effectLst/>
            </c:spPr>
            <c:extLst>
              <c:ext xmlns:c16="http://schemas.microsoft.com/office/drawing/2014/chart" uri="{C3380CC4-5D6E-409C-BE32-E72D297353CC}">
                <c16:uniqueId val="{00000004-8B6F-464C-BF87-7914B06E4600}"/>
              </c:ext>
            </c:extLst>
          </c:dPt>
          <c:dLbls>
            <c:dLbl>
              <c:idx val="73"/>
              <c:layout>
                <c:manualLayout>
                  <c:x val="-5.0165930479007644E-2"/>
                  <c:y val="-0.1251977367990638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6F-464C-BF87-7914B06E4600}"/>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'F44'!$G$533:$G$606</c:f>
              <c:numCache>
                <c:formatCode>0.0</c:formatCode>
                <c:ptCount val="74"/>
                <c:pt idx="0">
                  <c:v>3.3545149853730916</c:v>
                </c:pt>
                <c:pt idx="1">
                  <c:v>3.6920697820517878</c:v>
                </c:pt>
                <c:pt idx="2">
                  <c:v>4.3492945785805981</c:v>
                </c:pt>
                <c:pt idx="3">
                  <c:v>4.54278082601276</c:v>
                </c:pt>
                <c:pt idx="4">
                  <c:v>4.6556011798045249</c:v>
                </c:pt>
                <c:pt idx="5">
                  <c:v>3.9207035783134003</c:v>
                </c:pt>
                <c:pt idx="6">
                  <c:v>2.980567727186112</c:v>
                </c:pt>
                <c:pt idx="7">
                  <c:v>2.9177668445947935</c:v>
                </c:pt>
                <c:pt idx="8">
                  <c:v>3.0012106995573218</c:v>
                </c:pt>
                <c:pt idx="9">
                  <c:v>2.7610138805069129</c:v>
                </c:pt>
                <c:pt idx="10">
                  <c:v>3.0890614984351528</c:v>
                </c:pt>
                <c:pt idx="11">
                  <c:v>3.7076789816592681</c:v>
                </c:pt>
                <c:pt idx="12">
                  <c:v>4.1425719560999719</c:v>
                </c:pt>
                <c:pt idx="13">
                  <c:v>4.0471640956332156</c:v>
                </c:pt>
                <c:pt idx="14">
                  <c:v>3.0915631675806798</c:v>
                </c:pt>
                <c:pt idx="15">
                  <c:v>2.8372719390483914</c:v>
                </c:pt>
                <c:pt idx="16">
                  <c:v>3.0365826702033694</c:v>
                </c:pt>
                <c:pt idx="17">
                  <c:v>3.592819897558952</c:v>
                </c:pt>
                <c:pt idx="18">
                  <c:v>4.0671914456705593</c:v>
                </c:pt>
                <c:pt idx="19">
                  <c:v>4.115985898595409</c:v>
                </c:pt>
                <c:pt idx="20">
                  <c:v>4.2581521988667825</c:v>
                </c:pt>
                <c:pt idx="21">
                  <c:v>4.2981940977830257</c:v>
                </c:pt>
                <c:pt idx="22">
                  <c:v>4.1367580764624545</c:v>
                </c:pt>
                <c:pt idx="23">
                  <c:v>3.9573309123921874</c:v>
                </c:pt>
                <c:pt idx="24">
                  <c:v>3.0499383532672786</c:v>
                </c:pt>
                <c:pt idx="25">
                  <c:v>3.0870667490840553</c:v>
                </c:pt>
                <c:pt idx="26">
                  <c:v>3.3451146435106605</c:v>
                </c:pt>
                <c:pt idx="27">
                  <c:v>3.3276527042784831</c:v>
                </c:pt>
                <c:pt idx="28">
                  <c:v>2.8898840649665969</c:v>
                </c:pt>
                <c:pt idx="29">
                  <c:v>2.8579573800869174</c:v>
                </c:pt>
                <c:pt idx="30">
                  <c:v>2.8745133592875227</c:v>
                </c:pt>
                <c:pt idx="31">
                  <c:v>2.6866280203513559</c:v>
                </c:pt>
                <c:pt idx="32">
                  <c:v>2.7049165888632487</c:v>
                </c:pt>
                <c:pt idx="33">
                  <c:v>2.995776878409262</c:v>
                </c:pt>
                <c:pt idx="34">
                  <c:v>2.6632128901962426</c:v>
                </c:pt>
                <c:pt idx="35">
                  <c:v>2.5639906033587456</c:v>
                </c:pt>
                <c:pt idx="36">
                  <c:v>3.2216652402493606</c:v>
                </c:pt>
                <c:pt idx="37">
                  <c:v>3.0128700911594475</c:v>
                </c:pt>
                <c:pt idx="38">
                  <c:v>3.2576711080248399</c:v>
                </c:pt>
                <c:pt idx="39">
                  <c:v>3.4600694444443914</c:v>
                </c:pt>
                <c:pt idx="40">
                  <c:v>3.6088474970896067</c:v>
                </c:pt>
                <c:pt idx="41">
                  <c:v>3.3086197339246226</c:v>
                </c:pt>
                <c:pt idx="42">
                  <c:v>3.2184205978917912</c:v>
                </c:pt>
                <c:pt idx="43">
                  <c:v>3.3120700221839661</c:v>
                </c:pt>
                <c:pt idx="44">
                  <c:v>3.1851121306977204</c:v>
                </c:pt>
                <c:pt idx="45">
                  <c:v>2.994917353606974</c:v>
                </c:pt>
                <c:pt idx="46">
                  <c:v>3.3331052532544092</c:v>
                </c:pt>
                <c:pt idx="47">
                  <c:v>3.3164459959981185</c:v>
                </c:pt>
                <c:pt idx="48">
                  <c:v>4.3842802148991389</c:v>
                </c:pt>
                <c:pt idx="49">
                  <c:v>4.7241437489454974</c:v>
                </c:pt>
                <c:pt idx="50">
                  <c:v>5.0370719077321935</c:v>
                </c:pt>
                <c:pt idx="51">
                  <c:v>5.1323141979763065</c:v>
                </c:pt>
                <c:pt idx="52">
                  <c:v>5.1148750628878137</c:v>
                </c:pt>
                <c:pt idx="53">
                  <c:v>5.5342231463161751</c:v>
                </c:pt>
                <c:pt idx="54">
                  <c:v>5.7690536977357043</c:v>
                </c:pt>
                <c:pt idx="55">
                  <c:v>5.9798138462310302</c:v>
                </c:pt>
                <c:pt idx="56">
                  <c:v>5.7322617375476836</c:v>
                </c:pt>
                <c:pt idx="57">
                  <c:v>5.7161340620879741</c:v>
                </c:pt>
                <c:pt idx="58">
                  <c:v>5.9793899764101432</c:v>
                </c:pt>
                <c:pt idx="59">
                  <c:v>6.1529586286467763</c:v>
                </c:pt>
                <c:pt idx="60">
                  <c:v>4.7772275221475091</c:v>
                </c:pt>
                <c:pt idx="61">
                  <c:v>4.5190913484775219</c:v>
                </c:pt>
                <c:pt idx="62">
                  <c:v>4.2296918767506408</c:v>
                </c:pt>
                <c:pt idx="63">
                  <c:v>3.8251278899946728</c:v>
                </c:pt>
                <c:pt idx="64">
                  <c:v>4.2342054881939539</c:v>
                </c:pt>
                <c:pt idx="65">
                  <c:v>4.1778879382254219</c:v>
                </c:pt>
                <c:pt idx="66">
                  <c:v>4.2158329178439313</c:v>
                </c:pt>
                <c:pt idx="67">
                  <c:v>4.3098892883328244</c:v>
                </c:pt>
                <c:pt idx="68">
                  <c:v>4.6729267780782013</c:v>
                </c:pt>
                <c:pt idx="69">
                  <c:v>4.6757375238303922</c:v>
                </c:pt>
                <c:pt idx="70">
                  <c:v>4.5433011894813413</c:v>
                </c:pt>
                <c:pt idx="71">
                  <c:v>4.3830072589785551</c:v>
                </c:pt>
                <c:pt idx="72">
                  <c:v>4.012626482351056</c:v>
                </c:pt>
                <c:pt idx="73" formatCode="0.00">
                  <c:v>4.0245659190751626</c:v>
                </c:pt>
              </c:numCache>
            </c:numRef>
          </c:val>
          <c:smooth val="0"/>
          <c:extLst>
            <c:ext xmlns:c16="http://schemas.microsoft.com/office/drawing/2014/chart" uri="{C3380CC4-5D6E-409C-BE32-E72D297353CC}">
              <c16:uniqueId val="{00000005-8B6F-464C-BF87-7914B06E4600}"/>
            </c:ext>
          </c:extLst>
        </c:ser>
        <c:ser>
          <c:idx val="2"/>
          <c:order val="2"/>
          <c:tx>
            <c:strRef>
              <c:f>'F44'!$J$4</c:f>
              <c:strCache>
                <c:ptCount val="1"/>
                <c:pt idx="0">
                  <c:v>inflación Tepa</c:v>
                </c:pt>
              </c:strCache>
            </c:strRef>
          </c:tx>
          <c:spPr>
            <a:ln w="34925" cap="rnd">
              <a:solidFill>
                <a:srgbClr val="7C878E"/>
              </a:solidFill>
              <a:prstDash val="sysDot"/>
              <a:round/>
            </a:ln>
            <a:effectLst/>
          </c:spPr>
          <c:marker>
            <c:symbol val="none"/>
          </c:marker>
          <c:dPt>
            <c:idx val="73"/>
            <c:marker>
              <c:symbol val="none"/>
            </c:marker>
            <c:bubble3D val="0"/>
            <c:spPr>
              <a:ln w="34925" cap="rnd">
                <a:solidFill>
                  <a:srgbClr val="8BC2E6"/>
                </a:solidFill>
                <a:prstDash val="sysDot"/>
                <a:round/>
                <a:tailEnd type="diamond"/>
              </a:ln>
              <a:effectLst/>
            </c:spPr>
            <c:extLst>
              <c:ext xmlns:c16="http://schemas.microsoft.com/office/drawing/2014/chart" uri="{C3380CC4-5D6E-409C-BE32-E72D297353CC}">
                <c16:uniqueId val="{00000007-8B6F-464C-BF87-7914B06E4600}"/>
              </c:ext>
            </c:extLst>
          </c:dPt>
          <c:dLbls>
            <c:dLbl>
              <c:idx val="73"/>
              <c:layout>
                <c:manualLayout>
                  <c:x val="-5.2657889335356266E-4"/>
                  <c:y val="4.57042048643579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6F-464C-BF87-7914B06E4600}"/>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'F44'!$J$533:$J$606</c:f>
              <c:numCache>
                <c:formatCode>0.0</c:formatCode>
                <c:ptCount val="74"/>
                <c:pt idx="0">
                  <c:v>5.9303293989259487</c:v>
                </c:pt>
                <c:pt idx="1">
                  <c:v>6.1743133284944962</c:v>
                </c:pt>
                <c:pt idx="2">
                  <c:v>6.3327203254975428</c:v>
                </c:pt>
                <c:pt idx="3">
                  <c:v>6.3485280151947654</c:v>
                </c:pt>
                <c:pt idx="4">
                  <c:v>6.0250730511830941</c:v>
                </c:pt>
                <c:pt idx="5">
                  <c:v>5.1428945253360059</c:v>
                </c:pt>
                <c:pt idx="6">
                  <c:v>4.3328231529149885</c:v>
                </c:pt>
                <c:pt idx="7">
                  <c:v>4.818228129486446</c:v>
                </c:pt>
                <c:pt idx="8">
                  <c:v>4.7383953443473459</c:v>
                </c:pt>
                <c:pt idx="9">
                  <c:v>5.6597190340648806</c:v>
                </c:pt>
                <c:pt idx="10">
                  <c:v>5.67364815852065</c:v>
                </c:pt>
                <c:pt idx="11">
                  <c:v>4.9171941940020947</c:v>
                </c:pt>
                <c:pt idx="12">
                  <c:v>4.6693415749425871</c:v>
                </c:pt>
                <c:pt idx="13">
                  <c:v>5.0506867674704692</c:v>
                </c:pt>
                <c:pt idx="14">
                  <c:v>4.9868719364118963</c:v>
                </c:pt>
                <c:pt idx="15">
                  <c:v>4.9569138723936312</c:v>
                </c:pt>
                <c:pt idx="16">
                  <c:v>4.6309631763303161</c:v>
                </c:pt>
                <c:pt idx="17">
                  <c:v>5.1091062619438965</c:v>
                </c:pt>
                <c:pt idx="18">
                  <c:v>5.4696112948539266</c:v>
                </c:pt>
                <c:pt idx="19">
                  <c:v>4.1761290835667264</c:v>
                </c:pt>
                <c:pt idx="20">
                  <c:v>3.5576036866358907</c:v>
                </c:pt>
                <c:pt idx="21">
                  <c:v>3.0667222830526697</c:v>
                </c:pt>
                <c:pt idx="22">
                  <c:v>3.278417878803741</c:v>
                </c:pt>
                <c:pt idx="23">
                  <c:v>3.892700424879858</c:v>
                </c:pt>
                <c:pt idx="24">
                  <c:v>3.1478523634794753</c:v>
                </c:pt>
                <c:pt idx="25">
                  <c:v>2.4411754632325033</c:v>
                </c:pt>
                <c:pt idx="26">
                  <c:v>2.7202581129755599</c:v>
                </c:pt>
                <c:pt idx="27">
                  <c:v>3.0322624557581834</c:v>
                </c:pt>
                <c:pt idx="28">
                  <c:v>3.2576832553042223</c:v>
                </c:pt>
                <c:pt idx="29">
                  <c:v>3.3986452774982912</c:v>
                </c:pt>
                <c:pt idx="30">
                  <c:v>3.8506929224129571</c:v>
                </c:pt>
                <c:pt idx="31">
                  <c:v>4.1554630045889773</c:v>
                </c:pt>
                <c:pt idx="32">
                  <c:v>4.7127430537896586</c:v>
                </c:pt>
                <c:pt idx="33">
                  <c:v>4.7907725774220866</c:v>
                </c:pt>
                <c:pt idx="34">
                  <c:v>4.6475235362908762</c:v>
                </c:pt>
                <c:pt idx="35">
                  <c:v>4.1641874848107108</c:v>
                </c:pt>
                <c:pt idx="36">
                  <c:v>3.8101296548952668</c:v>
                </c:pt>
                <c:pt idx="37">
                  <c:v>4.5745952406823331</c:v>
                </c:pt>
                <c:pt idx="38">
                  <c:v>4.4613403132660823</c:v>
                </c:pt>
                <c:pt idx="39">
                  <c:v>4.229562345169291</c:v>
                </c:pt>
                <c:pt idx="40">
                  <c:v>3.7161077967496015</c:v>
                </c:pt>
                <c:pt idx="41">
                  <c:v>3.4447788537031565</c:v>
                </c:pt>
                <c:pt idx="42">
                  <c:v>3.9741550050326646</c:v>
                </c:pt>
                <c:pt idx="43">
                  <c:v>4.8757248029187572</c:v>
                </c:pt>
                <c:pt idx="44">
                  <c:v>4.6681992585278165</c:v>
                </c:pt>
                <c:pt idx="45">
                  <c:v>4.6224403588527085</c:v>
                </c:pt>
                <c:pt idx="46">
                  <c:v>4.4290618492880407</c:v>
                </c:pt>
                <c:pt idx="47">
                  <c:v>5.1699169723884886</c:v>
                </c:pt>
                <c:pt idx="48">
                  <c:v>7.4744200672455907</c:v>
                </c:pt>
                <c:pt idx="49">
                  <c:v>7.5204616663469226</c:v>
                </c:pt>
                <c:pt idx="50">
                  <c:v>7.98717724358462</c:v>
                </c:pt>
                <c:pt idx="51">
                  <c:v>8.1839932816782923</c:v>
                </c:pt>
                <c:pt idx="52">
                  <c:v>8.6939963979973953</c:v>
                </c:pt>
                <c:pt idx="53">
                  <c:v>8.6153189336200864</c:v>
                </c:pt>
                <c:pt idx="54">
                  <c:v>7.5063235799269545</c:v>
                </c:pt>
                <c:pt idx="55">
                  <c:v>6.9289247470472715</c:v>
                </c:pt>
                <c:pt idx="56">
                  <c:v>6.8373226093345174</c:v>
                </c:pt>
                <c:pt idx="57">
                  <c:v>6.3016227024532245</c:v>
                </c:pt>
                <c:pt idx="58">
                  <c:v>6.8895697964462821</c:v>
                </c:pt>
                <c:pt idx="59">
                  <c:v>7.0516056975871821</c:v>
                </c:pt>
                <c:pt idx="60">
                  <c:v>6.2028763701019951</c:v>
                </c:pt>
                <c:pt idx="61">
                  <c:v>6.7357512953368337</c:v>
                </c:pt>
                <c:pt idx="62">
                  <c:v>6.0270339950645901</c:v>
                </c:pt>
                <c:pt idx="63">
                  <c:v>5.6066553400902608</c:v>
                </c:pt>
                <c:pt idx="64">
                  <c:v>5.1628114073825948</c:v>
                </c:pt>
                <c:pt idx="65">
                  <c:v>5.0218006856843633</c:v>
                </c:pt>
                <c:pt idx="66">
                  <c:v>5.3875256885997036</c:v>
                </c:pt>
                <c:pt idx="67">
                  <c:v>5.8467819712131774</c:v>
                </c:pt>
                <c:pt idx="68">
                  <c:v>5.8775421221026525</c:v>
                </c:pt>
                <c:pt idx="69">
                  <c:v>6.1013652043060862</c:v>
                </c:pt>
                <c:pt idx="70">
                  <c:v>6.0763255882628542</c:v>
                </c:pt>
                <c:pt idx="71">
                  <c:v>6.3148832642561326</c:v>
                </c:pt>
                <c:pt idx="72">
                  <c:v>5.1159418342622276</c:v>
                </c:pt>
                <c:pt idx="73" formatCode="0.00">
                  <c:v>3.7354584836539528</c:v>
                </c:pt>
              </c:numCache>
            </c:numRef>
          </c:val>
          <c:smooth val="0"/>
          <c:extLst>
            <c:ext xmlns:c16="http://schemas.microsoft.com/office/drawing/2014/chart" uri="{C3380CC4-5D6E-409C-BE32-E72D297353CC}">
              <c16:uniqueId val="{00000008-8B6F-464C-BF87-7914B06E4600}"/>
            </c:ext>
          </c:extLst>
        </c:ser>
        <c:dLbls>
          <c:showLegendKey val="0"/>
          <c:showVal val="0"/>
          <c:showCatName val="0"/>
          <c:showSerName val="0"/>
          <c:showPercent val="0"/>
          <c:showBubbleSize val="0"/>
        </c:dLbls>
        <c:marker val="1"/>
        <c:smooth val="0"/>
        <c:axId val="215668960"/>
        <c:axId val="215667320"/>
      </c:lineChart>
      <c:catAx>
        <c:axId val="215668960"/>
        <c:scaling>
          <c:orientation val="minMax"/>
        </c:scaling>
        <c:delete val="0"/>
        <c:axPos val="b"/>
        <c:numFmt formatCode="General" sourceLinked="1"/>
        <c:majorTickMark val="none"/>
        <c:minorTickMark val="none"/>
        <c:tickLblPos val="nextTo"/>
        <c:spPr>
          <a:noFill/>
          <a:ln w="25400" cap="flat" cmpd="sng" algn="ctr">
            <a:no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5667320"/>
        <c:crosses val="autoZero"/>
        <c:auto val="1"/>
        <c:lblAlgn val="ctr"/>
        <c:lblOffset val="100"/>
        <c:noMultiLvlLbl val="0"/>
      </c:catAx>
      <c:valAx>
        <c:axId val="215667320"/>
        <c:scaling>
          <c:orientation val="minMax"/>
          <c:max val="9"/>
          <c:min val="2"/>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1566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13"/>
            <c:invertIfNegative val="0"/>
            <c:bubble3D val="0"/>
            <c:extLst>
              <c:ext xmlns:c16="http://schemas.microsoft.com/office/drawing/2014/chart" uri="{C3380CC4-5D6E-409C-BE32-E72D297353CC}">
                <c16:uniqueId val="{00000000-C735-43BB-BBDD-865B1FE7D0EA}"/>
              </c:ext>
            </c:extLst>
          </c:dPt>
          <c:dPt>
            <c:idx val="15"/>
            <c:invertIfNegative val="0"/>
            <c:bubble3D val="0"/>
            <c:spPr>
              <a:solidFill>
                <a:srgbClr val="FAD496"/>
              </a:solidFill>
              <a:ln>
                <a:noFill/>
              </a:ln>
              <a:effectLst/>
            </c:spPr>
            <c:extLst>
              <c:ext xmlns:c16="http://schemas.microsoft.com/office/drawing/2014/chart" uri="{C3380CC4-5D6E-409C-BE32-E72D297353CC}">
                <c16:uniqueId val="{00000002-C735-43BB-BBDD-865B1FE7D0EA}"/>
              </c:ext>
            </c:extLst>
          </c:dPt>
          <c:dPt>
            <c:idx val="19"/>
            <c:invertIfNegative val="0"/>
            <c:bubble3D val="0"/>
            <c:spPr>
              <a:solidFill>
                <a:srgbClr val="95682B"/>
              </a:solidFill>
              <a:ln>
                <a:noFill/>
              </a:ln>
              <a:effectLst/>
            </c:spPr>
            <c:extLst>
              <c:ext xmlns:c16="http://schemas.microsoft.com/office/drawing/2014/chart" uri="{C3380CC4-5D6E-409C-BE32-E72D297353CC}">
                <c16:uniqueId val="{00000004-C735-43BB-BBDD-865B1FE7D0EA}"/>
              </c:ext>
            </c:extLst>
          </c:dPt>
          <c:dPt>
            <c:idx val="21"/>
            <c:invertIfNegative val="0"/>
            <c:bubble3D val="0"/>
            <c:spPr>
              <a:solidFill>
                <a:srgbClr val="FBBB27"/>
              </a:solidFill>
              <a:ln>
                <a:noFill/>
              </a:ln>
              <a:effectLst/>
            </c:spPr>
            <c:extLst>
              <c:ext xmlns:c16="http://schemas.microsoft.com/office/drawing/2014/chart" uri="{C3380CC4-5D6E-409C-BE32-E72D297353CC}">
                <c16:uniqueId val="{00000006-C735-43BB-BBDD-865B1FE7D0EA}"/>
              </c:ext>
            </c:extLst>
          </c:dPt>
          <c:dLbls>
            <c:dLbl>
              <c:idx val="0"/>
              <c:layout>
                <c:manualLayout>
                  <c:x val="2.1898986764585463E-3"/>
                  <c:y val="-1.079212328071527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35-43BB-BBDD-865B1FE7D0EA}"/>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'F45'!$A$5:$A$50</c:f>
              <c:strCache>
                <c:ptCount val="46"/>
                <c:pt idx="0">
                  <c:v>    Huatabampo, Son</c:v>
                </c:pt>
                <c:pt idx="1">
                  <c:v>    Culiacán, Sin.</c:v>
                </c:pt>
                <c:pt idx="2">
                  <c:v>    Mexicali, B. C.</c:v>
                </c:pt>
                <c:pt idx="3">
                  <c:v>    Cd. Acuña, Coah.</c:v>
                </c:pt>
                <c:pt idx="4">
                  <c:v>    Cd. Juárez, Chih</c:v>
                </c:pt>
                <c:pt idx="5">
                  <c:v>    Chetumal, Q. R.</c:v>
                </c:pt>
                <c:pt idx="6">
                  <c:v>    Morelia, Mich</c:v>
                </c:pt>
                <c:pt idx="7">
                  <c:v>    Matamoros, Tamps.</c:v>
                </c:pt>
                <c:pt idx="8">
                  <c:v>    Villahermosa, Tab.</c:v>
                </c:pt>
                <c:pt idx="9">
                  <c:v>    Veracruz, Ver.</c:v>
                </c:pt>
                <c:pt idx="10">
                  <c:v>    Tijuana, B. C.</c:v>
                </c:pt>
                <c:pt idx="11">
                  <c:v>    Córdoba, Ver.</c:v>
                </c:pt>
                <c:pt idx="12">
                  <c:v>    Tapachula, Chis.</c:v>
                </c:pt>
                <c:pt idx="13">
                  <c:v>    Monclova, Coah.</c:v>
                </c:pt>
                <c:pt idx="14">
                  <c:v>    La Paz, B. C. S.</c:v>
                </c:pt>
                <c:pt idx="15">
                  <c:v>    Tepatitlán, Jal.</c:v>
                </c:pt>
                <c:pt idx="16">
                  <c:v>    Tlaxcala, Tlax.</c:v>
                </c:pt>
                <c:pt idx="17">
                  <c:v>    Tulancingo, Hgo.</c:v>
                </c:pt>
                <c:pt idx="18">
                  <c:v>    León, Gto.</c:v>
                </c:pt>
                <c:pt idx="19">
                  <c:v>Nacional</c:v>
                </c:pt>
                <c:pt idx="20">
                  <c:v>    Toluca, Edo. de Méx.</c:v>
                </c:pt>
                <c:pt idx="21">
                  <c:v>    Guadalajara, Jal.</c:v>
                </c:pt>
                <c:pt idx="22">
                  <c:v>    Tampico, Tamps.</c:v>
                </c:pt>
                <c:pt idx="23">
                  <c:v>    Aguascalientes, Ags.</c:v>
                </c:pt>
                <c:pt idx="24">
                  <c:v>    Colima, Col.</c:v>
                </c:pt>
                <c:pt idx="25">
                  <c:v>    Cortazar, Gto.</c:v>
                </c:pt>
                <c:pt idx="26">
                  <c:v>  AM de la Cd. de México</c:v>
                </c:pt>
                <c:pt idx="27">
                  <c:v>    Cuernavaca, Mor.</c:v>
                </c:pt>
                <c:pt idx="28">
                  <c:v>    Monterrey, N. L.</c:v>
                </c:pt>
                <c:pt idx="29">
                  <c:v>    Campeche, Camp.</c:v>
                </c:pt>
                <c:pt idx="30">
                  <c:v>    San Luis Potosí, S. L. P.</c:v>
                </c:pt>
                <c:pt idx="31">
                  <c:v>    Oaxaca, Oax.</c:v>
                </c:pt>
                <c:pt idx="32">
                  <c:v>    Cd. Jiménez, Chih.</c:v>
                </c:pt>
                <c:pt idx="33">
                  <c:v>    Hermosillo, Son.</c:v>
                </c:pt>
                <c:pt idx="34">
                  <c:v>    Puebla, Pue.</c:v>
                </c:pt>
                <c:pt idx="35">
                  <c:v>    Chihuahua, Chih.</c:v>
                </c:pt>
                <c:pt idx="36">
                  <c:v>    Torreón, Coah.</c:v>
                </c:pt>
                <c:pt idx="37">
                  <c:v>    Iguala, Gro</c:v>
                </c:pt>
                <c:pt idx="38">
                  <c:v>    Mérida, Yuc.</c:v>
                </c:pt>
                <c:pt idx="39">
                  <c:v>    Jacona, Mich.</c:v>
                </c:pt>
                <c:pt idx="40">
                  <c:v>    Fresnillo, Zac.</c:v>
                </c:pt>
                <c:pt idx="41">
                  <c:v>    Durango, Dgo.</c:v>
                </c:pt>
                <c:pt idx="42">
                  <c:v>    Tepic, Nay.</c:v>
                </c:pt>
                <c:pt idx="43">
                  <c:v>    Tehuantepec, Oax.</c:v>
                </c:pt>
                <c:pt idx="44">
                  <c:v>    Acapulco, Gro.</c:v>
                </c:pt>
                <c:pt idx="45">
                  <c:v>    Querétaro, Qro.</c:v>
                </c:pt>
              </c:strCache>
            </c:strRef>
          </c:cat>
          <c:val>
            <c:numRef>
              <c:f>'F45'!$D$5:$D$50</c:f>
              <c:numCache>
                <c:formatCode>General</c:formatCode>
                <c:ptCount val="46"/>
                <c:pt idx="0">
                  <c:v>-0.25</c:v>
                </c:pt>
                <c:pt idx="1">
                  <c:v>0.08</c:v>
                </c:pt>
                <c:pt idx="2">
                  <c:v>0.61</c:v>
                </c:pt>
                <c:pt idx="3">
                  <c:v>0.74</c:v>
                </c:pt>
                <c:pt idx="4">
                  <c:v>2.08</c:v>
                </c:pt>
                <c:pt idx="5">
                  <c:v>3.1</c:v>
                </c:pt>
                <c:pt idx="6">
                  <c:v>3.13</c:v>
                </c:pt>
                <c:pt idx="7">
                  <c:v>3.33</c:v>
                </c:pt>
                <c:pt idx="8">
                  <c:v>3.41</c:v>
                </c:pt>
                <c:pt idx="9">
                  <c:v>3.54</c:v>
                </c:pt>
                <c:pt idx="10">
                  <c:v>3.6</c:v>
                </c:pt>
                <c:pt idx="11">
                  <c:v>3.61</c:v>
                </c:pt>
                <c:pt idx="12">
                  <c:v>3.64</c:v>
                </c:pt>
                <c:pt idx="13">
                  <c:v>3.68</c:v>
                </c:pt>
                <c:pt idx="14">
                  <c:v>3.73</c:v>
                </c:pt>
                <c:pt idx="15">
                  <c:v>3.74</c:v>
                </c:pt>
                <c:pt idx="16">
                  <c:v>3.79</c:v>
                </c:pt>
                <c:pt idx="17">
                  <c:v>3.87</c:v>
                </c:pt>
                <c:pt idx="18">
                  <c:v>3.9</c:v>
                </c:pt>
                <c:pt idx="19">
                  <c:v>3.94</c:v>
                </c:pt>
                <c:pt idx="20">
                  <c:v>3.99</c:v>
                </c:pt>
                <c:pt idx="21">
                  <c:v>4.0199999999999996</c:v>
                </c:pt>
                <c:pt idx="22">
                  <c:v>4.03</c:v>
                </c:pt>
                <c:pt idx="23">
                  <c:v>4.08</c:v>
                </c:pt>
                <c:pt idx="24">
                  <c:v>4.1399999999999997</c:v>
                </c:pt>
                <c:pt idx="25">
                  <c:v>4.21</c:v>
                </c:pt>
                <c:pt idx="26">
                  <c:v>4.22</c:v>
                </c:pt>
                <c:pt idx="27">
                  <c:v>4.26</c:v>
                </c:pt>
                <c:pt idx="28">
                  <c:v>4.3899999999999997</c:v>
                </c:pt>
                <c:pt idx="29">
                  <c:v>4.41</c:v>
                </c:pt>
                <c:pt idx="30">
                  <c:v>4.42</c:v>
                </c:pt>
                <c:pt idx="31">
                  <c:v>4.47</c:v>
                </c:pt>
                <c:pt idx="32">
                  <c:v>4.5199999999999996</c:v>
                </c:pt>
                <c:pt idx="33">
                  <c:v>4.53</c:v>
                </c:pt>
                <c:pt idx="34">
                  <c:v>4.55</c:v>
                </c:pt>
                <c:pt idx="35">
                  <c:v>4.6100000000000003</c:v>
                </c:pt>
                <c:pt idx="36">
                  <c:v>4.6100000000000003</c:v>
                </c:pt>
                <c:pt idx="37">
                  <c:v>4.6399999999999997</c:v>
                </c:pt>
                <c:pt idx="38">
                  <c:v>4.75</c:v>
                </c:pt>
                <c:pt idx="39">
                  <c:v>4.8099999999999996</c:v>
                </c:pt>
                <c:pt idx="40">
                  <c:v>4.8499999999999996</c:v>
                </c:pt>
                <c:pt idx="41">
                  <c:v>4.91</c:v>
                </c:pt>
                <c:pt idx="42">
                  <c:v>4.95</c:v>
                </c:pt>
                <c:pt idx="43">
                  <c:v>5.43</c:v>
                </c:pt>
                <c:pt idx="44">
                  <c:v>5.54</c:v>
                </c:pt>
                <c:pt idx="45">
                  <c:v>5.64</c:v>
                </c:pt>
              </c:numCache>
            </c:numRef>
          </c:val>
          <c:extLst>
            <c:ext xmlns:c16="http://schemas.microsoft.com/office/drawing/2014/chart" uri="{C3380CC4-5D6E-409C-BE32-E72D297353CC}">
              <c16:uniqueId val="{00000008-C735-43BB-BBDD-865B1FE7D0EA}"/>
            </c:ext>
          </c:extLst>
        </c:ser>
        <c:dLbls>
          <c:showLegendKey val="0"/>
          <c:showVal val="0"/>
          <c:showCatName val="0"/>
          <c:showSerName val="0"/>
          <c:showPercent val="0"/>
          <c:showBubbleSize val="0"/>
        </c:dLbls>
        <c:gapWidth val="50"/>
        <c:axId val="49014272"/>
        <c:axId val="49015808"/>
      </c:barChart>
      <c:catAx>
        <c:axId val="4901427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015808"/>
        <c:crosses val="autoZero"/>
        <c:auto val="1"/>
        <c:lblAlgn val="ctr"/>
        <c:lblOffset val="100"/>
        <c:noMultiLvlLbl val="0"/>
      </c:catAx>
      <c:valAx>
        <c:axId val="49015808"/>
        <c:scaling>
          <c:orientation val="minMax"/>
        </c:scaling>
        <c:delete val="1"/>
        <c:axPos val="b"/>
        <c:numFmt formatCode="General" sourceLinked="1"/>
        <c:majorTickMark val="none"/>
        <c:minorTickMark val="none"/>
        <c:tickLblPos val="nextTo"/>
        <c:crossAx val="4901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'F46'!$B$8</c:f>
              <c:strCache>
                <c:ptCount val="1"/>
                <c:pt idx="0">
                  <c:v>ENE</c:v>
                </c:pt>
              </c:strCache>
            </c:strRef>
          </c:tx>
          <c:spPr>
            <a:solidFill>
              <a:srgbClr val="AFB7BC"/>
            </a:solidFill>
          </c:spPr>
          <c:invertIfNegative val="0"/>
          <c:dPt>
            <c:idx val="24"/>
            <c:invertIfNegative val="0"/>
            <c:bubble3D val="0"/>
            <c:spPr>
              <a:solidFill>
                <a:srgbClr val="303233"/>
              </a:solidFill>
            </c:spPr>
            <c:extLst>
              <c:ext xmlns:c16="http://schemas.microsoft.com/office/drawing/2014/chart" uri="{C3380CC4-5D6E-409C-BE32-E72D297353CC}">
                <c16:uniqueId val="{00000001-98DB-44FD-A73A-6F23C0F12EC7}"/>
              </c:ext>
            </c:extLst>
          </c:dPt>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'F46'!$C$6:$E$6</c:f>
              <c:strCache>
                <c:ptCount val="3"/>
                <c:pt idx="0">
                  <c:v>regular</c:v>
                </c:pt>
                <c:pt idx="1">
                  <c:v>premium</c:v>
                </c:pt>
                <c:pt idx="2">
                  <c:v>diésel</c:v>
                </c:pt>
              </c:strCache>
            </c:strRef>
          </c:cat>
          <c:val>
            <c:numRef>
              <c:f>'F46'!$C$8:$E$8</c:f>
              <c:numCache>
                <c:formatCode>0.00</c:formatCode>
                <c:ptCount val="3"/>
                <c:pt idx="0">
                  <c:v>19.858928936299797</c:v>
                </c:pt>
                <c:pt idx="1">
                  <c:v>21.094710264528455</c:v>
                </c:pt>
                <c:pt idx="2">
                  <c:v>20.89347587933041</c:v>
                </c:pt>
              </c:numCache>
            </c:numRef>
          </c:val>
          <c:extLst>
            <c:ext xmlns:c16="http://schemas.microsoft.com/office/drawing/2014/chart" uri="{C3380CC4-5D6E-409C-BE32-E72D297353CC}">
              <c16:uniqueId val="{00000002-98DB-44FD-A73A-6F23C0F12EC7}"/>
            </c:ext>
          </c:extLst>
        </c:ser>
        <c:ser>
          <c:idx val="1"/>
          <c:order val="1"/>
          <c:tx>
            <c:strRef>
              <c:f>'F46'!$B$9</c:f>
              <c:strCache>
                <c:ptCount val="1"/>
                <c:pt idx="0">
                  <c:v>FEB</c:v>
                </c:pt>
              </c:strCache>
            </c:strRef>
          </c:tx>
          <c:spPr>
            <a:solidFill>
              <a:srgbClr val="FFC000"/>
            </a:solidFill>
          </c:spPr>
          <c:invertIfNegative val="0"/>
          <c:dPt>
            <c:idx val="24"/>
            <c:invertIfNegative val="0"/>
            <c:bubble3D val="0"/>
            <c:extLst>
              <c:ext xmlns:c16="http://schemas.microsoft.com/office/drawing/2014/chart" uri="{C3380CC4-5D6E-409C-BE32-E72D297353CC}">
                <c16:uniqueId val="{00000003-98DB-44FD-A73A-6F23C0F12EC7}"/>
              </c:ext>
            </c:extLst>
          </c:dPt>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'F46'!$C$6:$E$6</c:f>
              <c:strCache>
                <c:ptCount val="3"/>
                <c:pt idx="0">
                  <c:v>regular</c:v>
                </c:pt>
                <c:pt idx="1">
                  <c:v>premium</c:v>
                </c:pt>
                <c:pt idx="2">
                  <c:v>diésel</c:v>
                </c:pt>
              </c:strCache>
            </c:strRef>
          </c:cat>
          <c:val>
            <c:numRef>
              <c:f>'F46'!$C$9:$E$9</c:f>
              <c:numCache>
                <c:formatCode>0.00</c:formatCode>
                <c:ptCount val="3"/>
                <c:pt idx="0">
                  <c:v>20.245714</c:v>
                </c:pt>
                <c:pt idx="1">
                  <c:v>21.199285</c:v>
                </c:pt>
                <c:pt idx="2">
                  <c:v>21.669642</c:v>
                </c:pt>
              </c:numCache>
            </c:numRef>
          </c:val>
          <c:extLst>
            <c:ext xmlns:c16="http://schemas.microsoft.com/office/drawing/2014/chart" uri="{C3380CC4-5D6E-409C-BE32-E72D297353CC}">
              <c16:uniqueId val="{00000004-98DB-44FD-A73A-6F23C0F12EC7}"/>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nextTo"/>
        <c:crossAx val="183675904"/>
        <c:crosses val="autoZero"/>
        <c:auto val="1"/>
        <c:lblAlgn val="ctr"/>
        <c:lblOffset val="100"/>
        <c:noMultiLvlLbl val="0"/>
      </c:catAx>
      <c:valAx>
        <c:axId val="183675904"/>
        <c:scaling>
          <c:orientation val="minMax"/>
          <c:max val="22.5"/>
          <c:min val="16.5"/>
        </c:scaling>
        <c:delete val="1"/>
        <c:axPos val="l"/>
        <c:numFmt formatCode="0.00" sourceLinked="1"/>
        <c:majorTickMark val="out"/>
        <c:minorTickMark val="none"/>
        <c:tickLblPos val="nextTo"/>
        <c:crossAx val="183674368"/>
        <c:crosses val="autoZero"/>
        <c:crossBetween val="between"/>
      </c:valAx>
    </c:plotArea>
    <c:legend>
      <c:legendPos val="b"/>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5.0925925925925923E-2"/>
          <c:w val="0.93888888888888888"/>
          <c:h val="0.72159922717993585"/>
        </c:manualLayout>
      </c:layout>
      <c:barChart>
        <c:barDir val="col"/>
        <c:grouping val="clustered"/>
        <c:varyColors val="0"/>
        <c:ser>
          <c:idx val="0"/>
          <c:order val="0"/>
          <c:tx>
            <c:strRef>
              <c:f>'F47'!$F$6</c:f>
              <c:strCache>
                <c:ptCount val="1"/>
                <c:pt idx="0">
                  <c:v>Jalisco</c:v>
                </c:pt>
              </c:strCache>
            </c:strRef>
          </c:tx>
          <c:spPr>
            <a:solidFill>
              <a:srgbClr val="AFB7BC"/>
            </a:solidFill>
          </c:spPr>
          <c:invertIfNegative val="0"/>
          <c:dPt>
            <c:idx val="24"/>
            <c:invertIfNegative val="0"/>
            <c:bubble3D val="0"/>
            <c:extLst>
              <c:ext xmlns:c16="http://schemas.microsoft.com/office/drawing/2014/chart" uri="{C3380CC4-5D6E-409C-BE32-E72D297353CC}">
                <c16:uniqueId val="{00000000-DDBA-4279-9C9C-D8359621749D}"/>
              </c:ext>
            </c:extLst>
          </c:dPt>
          <c:dPt>
            <c:idx val="25"/>
            <c:invertIfNegative val="0"/>
            <c:bubble3D val="0"/>
            <c:spPr>
              <a:solidFill>
                <a:srgbClr val="303233"/>
              </a:solidFill>
            </c:spPr>
            <c:extLst>
              <c:ext xmlns:c16="http://schemas.microsoft.com/office/drawing/2014/chart" uri="{C3380CC4-5D6E-409C-BE32-E72D297353CC}">
                <c16:uniqueId val="{00000002-DDBA-4279-9C9C-D8359621749D}"/>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'F47'!$A$7:$B$32</c:f>
              <c:multiLvlStrCache>
                <c:ptCount val="26"/>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lvl>
                <c:lvl>
                  <c:pt idx="0">
                    <c:v>2017</c:v>
                  </c:pt>
                  <c:pt idx="12">
                    <c:v>2018</c:v>
                  </c:pt>
                  <c:pt idx="24">
                    <c:v>2019</c:v>
                  </c:pt>
                </c:lvl>
              </c:multiLvlStrCache>
            </c:multiLvlStrRef>
          </c:cat>
          <c:val>
            <c:numRef>
              <c:f>'F47'!$F$7:$F$32</c:f>
              <c:numCache>
                <c:formatCode>0.00</c:formatCode>
                <c:ptCount val="26"/>
                <c:pt idx="0">
                  <c:v>18.126174851769687</c:v>
                </c:pt>
                <c:pt idx="1">
                  <c:v>18.000135046930207</c:v>
                </c:pt>
                <c:pt idx="2">
                  <c:v>17.803295203572137</c:v>
                </c:pt>
                <c:pt idx="3">
                  <c:v>17.803174004708406</c:v>
                </c:pt>
                <c:pt idx="4">
                  <c:v>17.683029917281971</c:v>
                </c:pt>
                <c:pt idx="5">
                  <c:v>17.497575769710778</c:v>
                </c:pt>
                <c:pt idx="6">
                  <c:v>17.334336421940957</c:v>
                </c:pt>
                <c:pt idx="7">
                  <c:v>17.313664036946829</c:v>
                </c:pt>
                <c:pt idx="8">
                  <c:v>17.4956497936769</c:v>
                </c:pt>
                <c:pt idx="9">
                  <c:v>17.524809650715913</c:v>
                </c:pt>
                <c:pt idx="10">
                  <c:v>17.430390985278816</c:v>
                </c:pt>
                <c:pt idx="11">
                  <c:v>17.485260203967506</c:v>
                </c:pt>
                <c:pt idx="12">
                  <c:v>18.018870746643543</c:v>
                </c:pt>
                <c:pt idx="13">
                  <c:v>18.771613782005772</c:v>
                </c:pt>
                <c:pt idx="14">
                  <c:v>18.959742729952577</c:v>
                </c:pt>
                <c:pt idx="15">
                  <c:v>19.117802774873287</c:v>
                </c:pt>
                <c:pt idx="16">
                  <c:v>19.388340965885277</c:v>
                </c:pt>
                <c:pt idx="17">
                  <c:v>19.604169873996454</c:v>
                </c:pt>
                <c:pt idx="18">
                  <c:v>19.798857438707881</c:v>
                </c:pt>
                <c:pt idx="19">
                  <c:v>20.09431208454404</c:v>
                </c:pt>
                <c:pt idx="20">
                  <c:v>20.295685860657766</c:v>
                </c:pt>
                <c:pt idx="21">
                  <c:v>20.414600847791796</c:v>
                </c:pt>
                <c:pt idx="22">
                  <c:v>20.290416445402382</c:v>
                </c:pt>
                <c:pt idx="23">
                  <c:v>19.938831519132208</c:v>
                </c:pt>
                <c:pt idx="24">
                  <c:v>19.858928936299797</c:v>
                </c:pt>
                <c:pt idx="25">
                  <c:v>20.245714</c:v>
                </c:pt>
              </c:numCache>
            </c:numRef>
          </c:val>
          <c:extLst>
            <c:ext xmlns:c16="http://schemas.microsoft.com/office/drawing/2014/chart" uri="{C3380CC4-5D6E-409C-BE32-E72D297353CC}">
              <c16:uniqueId val="{00000003-DDBA-4279-9C9C-D8359621749D}"/>
            </c:ext>
          </c:extLst>
        </c:ser>
        <c:ser>
          <c:idx val="1"/>
          <c:order val="1"/>
          <c:tx>
            <c:strRef>
              <c:f>'F47'!$G$6</c:f>
              <c:strCache>
                <c:ptCount val="1"/>
                <c:pt idx="0">
                  <c:v>Nacional</c:v>
                </c:pt>
              </c:strCache>
            </c:strRef>
          </c:tx>
          <c:spPr>
            <a:solidFill>
              <a:srgbClr val="E5D8B7"/>
            </a:solidFill>
          </c:spPr>
          <c:invertIfNegative val="0"/>
          <c:dPt>
            <c:idx val="24"/>
            <c:invertIfNegative val="0"/>
            <c:bubble3D val="0"/>
            <c:extLst>
              <c:ext xmlns:c16="http://schemas.microsoft.com/office/drawing/2014/chart" uri="{C3380CC4-5D6E-409C-BE32-E72D297353CC}">
                <c16:uniqueId val="{00000004-DDBA-4279-9C9C-D8359621749D}"/>
              </c:ext>
            </c:extLst>
          </c:dPt>
          <c:dPt>
            <c:idx val="25"/>
            <c:invertIfNegative val="0"/>
            <c:bubble3D val="0"/>
            <c:spPr>
              <a:solidFill>
                <a:srgbClr val="E9BD3F"/>
              </a:solidFill>
            </c:spPr>
            <c:extLst>
              <c:ext xmlns:c16="http://schemas.microsoft.com/office/drawing/2014/chart" uri="{C3380CC4-5D6E-409C-BE32-E72D297353CC}">
                <c16:uniqueId val="{00000006-DDBA-4279-9C9C-D8359621749D}"/>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'F47'!$A$7:$B$32</c:f>
              <c:multiLvlStrCache>
                <c:ptCount val="26"/>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lvl>
                <c:lvl>
                  <c:pt idx="0">
                    <c:v>2017</c:v>
                  </c:pt>
                  <c:pt idx="12">
                    <c:v>2018</c:v>
                  </c:pt>
                  <c:pt idx="24">
                    <c:v>2019</c:v>
                  </c:pt>
                </c:lvl>
              </c:multiLvlStrCache>
            </c:multiLvlStrRef>
          </c:cat>
          <c:val>
            <c:numRef>
              <c:f>'F47'!$G$7:$G$32</c:f>
              <c:numCache>
                <c:formatCode>0.00</c:formatCode>
                <c:ptCount val="26"/>
                <c:pt idx="0">
                  <c:v>17.619611034527033</c:v>
                </c:pt>
                <c:pt idx="1">
                  <c:v>17.452685684189021</c:v>
                </c:pt>
                <c:pt idx="2">
                  <c:v>17.183009245990466</c:v>
                </c:pt>
                <c:pt idx="3">
                  <c:v>17.161911937383746</c:v>
                </c:pt>
                <c:pt idx="4">
                  <c:v>17.073645501671024</c:v>
                </c:pt>
                <c:pt idx="5">
                  <c:v>16.922283266116068</c:v>
                </c:pt>
                <c:pt idx="6">
                  <c:v>16.772024822476869</c:v>
                </c:pt>
                <c:pt idx="7">
                  <c:v>16.754117405547678</c:v>
                </c:pt>
                <c:pt idx="8">
                  <c:v>16.93784857401338</c:v>
                </c:pt>
                <c:pt idx="9">
                  <c:v>16.970496936703</c:v>
                </c:pt>
                <c:pt idx="10">
                  <c:v>16.892285694571058</c:v>
                </c:pt>
                <c:pt idx="11">
                  <c:v>16.950318230120867</c:v>
                </c:pt>
                <c:pt idx="12">
                  <c:v>17.424154109377369</c:v>
                </c:pt>
                <c:pt idx="13">
                  <c:v>18.012849769776302</c:v>
                </c:pt>
                <c:pt idx="14">
                  <c:v>18.18270409347911</c:v>
                </c:pt>
                <c:pt idx="15">
                  <c:v>18.348516529446083</c:v>
                </c:pt>
                <c:pt idx="16">
                  <c:v>18.534504253101932</c:v>
                </c:pt>
                <c:pt idx="17">
                  <c:v>18.732873435152165</c:v>
                </c:pt>
                <c:pt idx="18">
                  <c:v>19.004426994319914</c:v>
                </c:pt>
                <c:pt idx="19">
                  <c:v>19.407064044899094</c:v>
                </c:pt>
                <c:pt idx="20">
                  <c:v>19.590903613860895</c:v>
                </c:pt>
                <c:pt idx="21">
                  <c:v>19.693129140378549</c:v>
                </c:pt>
                <c:pt idx="22">
                  <c:v>19.558187071454405</c:v>
                </c:pt>
                <c:pt idx="23">
                  <c:v>19.215426459056491</c:v>
                </c:pt>
                <c:pt idx="24">
                  <c:v>18.942881654857043</c:v>
                </c:pt>
                <c:pt idx="25">
                  <c:v>19.298019</c:v>
                </c:pt>
              </c:numCache>
            </c:numRef>
          </c:val>
          <c:extLst>
            <c:ext xmlns:c16="http://schemas.microsoft.com/office/drawing/2014/chart" uri="{C3380CC4-5D6E-409C-BE32-E72D297353CC}">
              <c16:uniqueId val="{00000007-DDBA-4279-9C9C-D8359621749D}"/>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low"/>
        <c:crossAx val="183675904"/>
        <c:crosses val="autoZero"/>
        <c:auto val="1"/>
        <c:lblAlgn val="ctr"/>
        <c:lblOffset val="100"/>
        <c:noMultiLvlLbl val="0"/>
      </c:catAx>
      <c:valAx>
        <c:axId val="183675904"/>
        <c:scaling>
          <c:orientation val="minMax"/>
          <c:max val="21"/>
          <c:min val="16.5"/>
        </c:scaling>
        <c:delete val="1"/>
        <c:axPos val="l"/>
        <c:numFmt formatCode="0.00" sourceLinked="1"/>
        <c:majorTickMark val="none"/>
        <c:minorTickMark val="none"/>
        <c:tickLblPos val="nextTo"/>
        <c:crossAx val="183674368"/>
        <c:crosses val="autoZero"/>
        <c:crossBetween val="between"/>
      </c:valAx>
    </c:plotArea>
    <c:legend>
      <c:legendPos val="b"/>
      <c:layout>
        <c:manualLayout>
          <c:xMode val="edge"/>
          <c:yMode val="edge"/>
          <c:x val="0.38768033306181565"/>
          <c:y val="0.93263134586655838"/>
          <c:w val="0.22463933387636889"/>
          <c:h val="6.3639052046743957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'F48'!$F$5</c:f>
              <c:strCache>
                <c:ptCount val="1"/>
                <c:pt idx="0">
                  <c:v>Jalisco</c:v>
                </c:pt>
              </c:strCache>
            </c:strRef>
          </c:tx>
          <c:spPr>
            <a:solidFill>
              <a:srgbClr val="AFB7BC"/>
            </a:solidFill>
          </c:spPr>
          <c:invertIfNegative val="0"/>
          <c:dPt>
            <c:idx val="24"/>
            <c:invertIfNegative val="0"/>
            <c:bubble3D val="0"/>
            <c:extLst>
              <c:ext xmlns:c16="http://schemas.microsoft.com/office/drawing/2014/chart" uri="{C3380CC4-5D6E-409C-BE32-E72D297353CC}">
                <c16:uniqueId val="{00000000-5D5B-4F98-AED1-037236177F5A}"/>
              </c:ext>
            </c:extLst>
          </c:dPt>
          <c:dPt>
            <c:idx val="25"/>
            <c:invertIfNegative val="0"/>
            <c:bubble3D val="0"/>
            <c:spPr>
              <a:solidFill>
                <a:srgbClr val="303233"/>
              </a:solidFill>
            </c:spPr>
            <c:extLst>
              <c:ext xmlns:c16="http://schemas.microsoft.com/office/drawing/2014/chart" uri="{C3380CC4-5D6E-409C-BE32-E72D297353CC}">
                <c16:uniqueId val="{00000002-5D5B-4F98-AED1-037236177F5A}"/>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'F47'!$A$7:$B$32</c:f>
              <c:multiLvlStrCache>
                <c:ptCount val="26"/>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lvl>
                <c:lvl>
                  <c:pt idx="0">
                    <c:v>2017</c:v>
                  </c:pt>
                  <c:pt idx="12">
                    <c:v>2018</c:v>
                  </c:pt>
                  <c:pt idx="24">
                    <c:v>2019</c:v>
                  </c:pt>
                </c:lvl>
              </c:multiLvlStrCache>
            </c:multiLvlStrRef>
          </c:cat>
          <c:val>
            <c:numRef>
              <c:f>'F48'!$F$6:$F$31</c:f>
              <c:numCache>
                <c:formatCode>0.00</c:formatCode>
                <c:ptCount val="26"/>
                <c:pt idx="0">
                  <c:v>20.163442377636869</c:v>
                </c:pt>
                <c:pt idx="1">
                  <c:v>20.025697689072594</c:v>
                </c:pt>
                <c:pt idx="2">
                  <c:v>19.805621803484893</c:v>
                </c:pt>
                <c:pt idx="3">
                  <c:v>19.759566752478563</c:v>
                </c:pt>
                <c:pt idx="4">
                  <c:v>19.707056726275475</c:v>
                </c:pt>
                <c:pt idx="5">
                  <c:v>19.516526820062019</c:v>
                </c:pt>
                <c:pt idx="6">
                  <c:v>19.334868073880489</c:v>
                </c:pt>
                <c:pt idx="7">
                  <c:v>19.315119295413027</c:v>
                </c:pt>
                <c:pt idx="8">
                  <c:v>19.52304268822315</c:v>
                </c:pt>
                <c:pt idx="9">
                  <c:v>19.496883729415693</c:v>
                </c:pt>
                <c:pt idx="10">
                  <c:v>19.403443717873937</c:v>
                </c:pt>
                <c:pt idx="11">
                  <c:v>19.425735991450399</c:v>
                </c:pt>
                <c:pt idx="12">
                  <c:v>19.834321534087653</c:v>
                </c:pt>
                <c:pt idx="13">
                  <c:v>20.424264164806946</c:v>
                </c:pt>
                <c:pt idx="14">
                  <c:v>20.524180518052486</c:v>
                </c:pt>
                <c:pt idx="15">
                  <c:v>20.656375265727689</c:v>
                </c:pt>
                <c:pt idx="16">
                  <c:v>20.898174177514367</c:v>
                </c:pt>
                <c:pt idx="17">
                  <c:v>21.108193488668142</c:v>
                </c:pt>
                <c:pt idx="18">
                  <c:v>21.284545542498361</c:v>
                </c:pt>
                <c:pt idx="19">
                  <c:v>21.509837897544081</c:v>
                </c:pt>
                <c:pt idx="20">
                  <c:v>21.654179176947391</c:v>
                </c:pt>
                <c:pt idx="21">
                  <c:v>21.786413249211357</c:v>
                </c:pt>
                <c:pt idx="22">
                  <c:v>21.640917294702991</c:v>
                </c:pt>
                <c:pt idx="23">
                  <c:v>21.286053637449037</c:v>
                </c:pt>
                <c:pt idx="24">
                  <c:v>21.094710264528455</c:v>
                </c:pt>
                <c:pt idx="25">
                  <c:v>21.199285</c:v>
                </c:pt>
              </c:numCache>
            </c:numRef>
          </c:val>
          <c:extLst>
            <c:ext xmlns:c16="http://schemas.microsoft.com/office/drawing/2014/chart" uri="{C3380CC4-5D6E-409C-BE32-E72D297353CC}">
              <c16:uniqueId val="{00000003-5D5B-4F98-AED1-037236177F5A}"/>
            </c:ext>
          </c:extLst>
        </c:ser>
        <c:ser>
          <c:idx val="1"/>
          <c:order val="1"/>
          <c:tx>
            <c:strRef>
              <c:f>'F48'!$G$5</c:f>
              <c:strCache>
                <c:ptCount val="1"/>
                <c:pt idx="0">
                  <c:v>Nacional</c:v>
                </c:pt>
              </c:strCache>
            </c:strRef>
          </c:tx>
          <c:spPr>
            <a:solidFill>
              <a:srgbClr val="E5D8B7"/>
            </a:solidFill>
          </c:spPr>
          <c:invertIfNegative val="0"/>
          <c:dPt>
            <c:idx val="24"/>
            <c:invertIfNegative val="0"/>
            <c:bubble3D val="0"/>
            <c:extLst>
              <c:ext xmlns:c16="http://schemas.microsoft.com/office/drawing/2014/chart" uri="{C3380CC4-5D6E-409C-BE32-E72D297353CC}">
                <c16:uniqueId val="{00000004-5D5B-4F98-AED1-037236177F5A}"/>
              </c:ext>
            </c:extLst>
          </c:dPt>
          <c:dPt>
            <c:idx val="25"/>
            <c:invertIfNegative val="0"/>
            <c:bubble3D val="0"/>
            <c:spPr>
              <a:solidFill>
                <a:srgbClr val="E9BD3F"/>
              </a:solidFill>
            </c:spPr>
            <c:extLst>
              <c:ext xmlns:c16="http://schemas.microsoft.com/office/drawing/2014/chart" uri="{C3380CC4-5D6E-409C-BE32-E72D297353CC}">
                <c16:uniqueId val="{00000006-5D5B-4F98-AED1-037236177F5A}"/>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'F47'!$A$7:$B$32</c:f>
              <c:multiLvlStrCache>
                <c:ptCount val="26"/>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lvl>
                <c:lvl>
                  <c:pt idx="0">
                    <c:v>2017</c:v>
                  </c:pt>
                  <c:pt idx="12">
                    <c:v>2018</c:v>
                  </c:pt>
                  <c:pt idx="24">
                    <c:v>2019</c:v>
                  </c:pt>
                </c:lvl>
              </c:multiLvlStrCache>
            </c:multiLvlStrRef>
          </c:cat>
          <c:val>
            <c:numRef>
              <c:f>'F48'!$G$6:$G$31</c:f>
              <c:numCache>
                <c:formatCode>0.00</c:formatCode>
                <c:ptCount val="26"/>
                <c:pt idx="0">
                  <c:v>19.612829532807901</c:v>
                </c:pt>
                <c:pt idx="1">
                  <c:v>19.445401364566941</c:v>
                </c:pt>
                <c:pt idx="2">
                  <c:v>19.19621805568536</c:v>
                </c:pt>
                <c:pt idx="3">
                  <c:v>19.129173533752628</c:v>
                </c:pt>
                <c:pt idx="4">
                  <c:v>19.075908581535568</c:v>
                </c:pt>
                <c:pt idx="5">
                  <c:v>18.886961438769696</c:v>
                </c:pt>
                <c:pt idx="6">
                  <c:v>18.729301735996092</c:v>
                </c:pt>
                <c:pt idx="7">
                  <c:v>18.71253061544471</c:v>
                </c:pt>
                <c:pt idx="8">
                  <c:v>18.911606735899678</c:v>
                </c:pt>
                <c:pt idx="9">
                  <c:v>18.899931575863327</c:v>
                </c:pt>
                <c:pt idx="10">
                  <c:v>18.823134090640078</c:v>
                </c:pt>
                <c:pt idx="11">
                  <c:v>18.848837784360889</c:v>
                </c:pt>
                <c:pt idx="12">
                  <c:v>19.250038522036675</c:v>
                </c:pt>
                <c:pt idx="13">
                  <c:v>19.717470290401412</c:v>
                </c:pt>
                <c:pt idx="14">
                  <c:v>19.819665487649878</c:v>
                </c:pt>
                <c:pt idx="15">
                  <c:v>19.959859340813871</c:v>
                </c:pt>
                <c:pt idx="16">
                  <c:v>20.12763860744159</c:v>
                </c:pt>
                <c:pt idx="17">
                  <c:v>20.299132509741302</c:v>
                </c:pt>
                <c:pt idx="18">
                  <c:v>20.562336047600212</c:v>
                </c:pt>
                <c:pt idx="19">
                  <c:v>20.945679059029572</c:v>
                </c:pt>
                <c:pt idx="20">
                  <c:v>21.092396226602055</c:v>
                </c:pt>
                <c:pt idx="21">
                  <c:v>21.217365141955835</c:v>
                </c:pt>
                <c:pt idx="22">
                  <c:v>21.056669960108696</c:v>
                </c:pt>
                <c:pt idx="23">
                  <c:v>20.696323089526306</c:v>
                </c:pt>
                <c:pt idx="24">
                  <c:v>20.274705962582921</c:v>
                </c:pt>
                <c:pt idx="25">
                  <c:v>20.201158</c:v>
                </c:pt>
              </c:numCache>
            </c:numRef>
          </c:val>
          <c:extLst>
            <c:ext xmlns:c16="http://schemas.microsoft.com/office/drawing/2014/chart" uri="{C3380CC4-5D6E-409C-BE32-E72D297353CC}">
              <c16:uniqueId val="{00000007-5D5B-4F98-AED1-037236177F5A}"/>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nextTo"/>
        <c:crossAx val="183675904"/>
        <c:crosses val="autoZero"/>
        <c:auto val="1"/>
        <c:lblAlgn val="ctr"/>
        <c:lblOffset val="100"/>
        <c:noMultiLvlLbl val="0"/>
      </c:catAx>
      <c:valAx>
        <c:axId val="183675904"/>
        <c:scaling>
          <c:orientation val="minMax"/>
          <c:max val="22.5"/>
          <c:min val="18.5"/>
        </c:scaling>
        <c:delete val="1"/>
        <c:axPos val="l"/>
        <c:numFmt formatCode="0.00" sourceLinked="1"/>
        <c:majorTickMark val="out"/>
        <c:minorTickMark val="none"/>
        <c:tickLblPos val="nextTo"/>
        <c:crossAx val="183674368"/>
        <c:crosses val="autoZero"/>
        <c:crossBetween val="between"/>
      </c:valAx>
    </c:plotArea>
    <c:legend>
      <c:legendPos val="b"/>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'F49'!$F$5</c:f>
              <c:strCache>
                <c:ptCount val="1"/>
                <c:pt idx="0">
                  <c:v>Jalisco</c:v>
                </c:pt>
              </c:strCache>
            </c:strRef>
          </c:tx>
          <c:spPr>
            <a:solidFill>
              <a:srgbClr val="AFB7BC"/>
            </a:solidFill>
          </c:spPr>
          <c:invertIfNegative val="0"/>
          <c:dPt>
            <c:idx val="24"/>
            <c:invertIfNegative val="0"/>
            <c:bubble3D val="0"/>
            <c:extLst>
              <c:ext xmlns:c16="http://schemas.microsoft.com/office/drawing/2014/chart" uri="{C3380CC4-5D6E-409C-BE32-E72D297353CC}">
                <c16:uniqueId val="{00000000-E3FD-4D24-8E28-4206BFF89423}"/>
              </c:ext>
            </c:extLst>
          </c:dPt>
          <c:dPt>
            <c:idx val="25"/>
            <c:invertIfNegative val="0"/>
            <c:bubble3D val="0"/>
            <c:spPr>
              <a:solidFill>
                <a:srgbClr val="303233"/>
              </a:solidFill>
            </c:spPr>
            <c:extLst>
              <c:ext xmlns:c16="http://schemas.microsoft.com/office/drawing/2014/chart" uri="{C3380CC4-5D6E-409C-BE32-E72D297353CC}">
                <c16:uniqueId val="{00000002-E3FD-4D24-8E28-4206BFF89423}"/>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'F47'!$A$7:$B$32</c:f>
              <c:multiLvlStrCache>
                <c:ptCount val="26"/>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lvl>
                <c:lvl>
                  <c:pt idx="0">
                    <c:v>2017</c:v>
                  </c:pt>
                  <c:pt idx="12">
                    <c:v>2018</c:v>
                  </c:pt>
                  <c:pt idx="24">
                    <c:v>2019</c:v>
                  </c:pt>
                </c:lvl>
              </c:multiLvlStrCache>
            </c:multiLvlStrRef>
          </c:cat>
          <c:val>
            <c:numRef>
              <c:f>'F49'!$F$6:$F$31</c:f>
              <c:numCache>
                <c:formatCode>0.00</c:formatCode>
                <c:ptCount val="26"/>
                <c:pt idx="0">
                  <c:v>19.040192174185773</c:v>
                </c:pt>
                <c:pt idx="1">
                  <c:v>18.908900989080575</c:v>
                </c:pt>
                <c:pt idx="2">
                  <c:v>18.684754195925038</c:v>
                </c:pt>
                <c:pt idx="3">
                  <c:v>18.585731103816471</c:v>
                </c:pt>
                <c:pt idx="4">
                  <c:v>18.477406030489099</c:v>
                </c:pt>
                <c:pt idx="5">
                  <c:v>18.235686906398328</c:v>
                </c:pt>
                <c:pt idx="6">
                  <c:v>18.037225921271062</c:v>
                </c:pt>
                <c:pt idx="7">
                  <c:v>18.002336814053479</c:v>
                </c:pt>
                <c:pt idx="8">
                  <c:v>18.214355211320282</c:v>
                </c:pt>
                <c:pt idx="9">
                  <c:v>18.292319562426098</c:v>
                </c:pt>
                <c:pt idx="10">
                  <c:v>18.232273379274698</c:v>
                </c:pt>
                <c:pt idx="11">
                  <c:v>18.292917693892818</c:v>
                </c:pt>
                <c:pt idx="12">
                  <c:v>18.790959012568052</c:v>
                </c:pt>
                <c:pt idx="13">
                  <c:v>19.499195711540885</c:v>
                </c:pt>
                <c:pt idx="14">
                  <c:v>19.705699820967105</c:v>
                </c:pt>
                <c:pt idx="15">
                  <c:v>19.845505980007125</c:v>
                </c:pt>
                <c:pt idx="16">
                  <c:v>20.085988036086306</c:v>
                </c:pt>
                <c:pt idx="17">
                  <c:v>20.309505086394207</c:v>
                </c:pt>
                <c:pt idx="18">
                  <c:v>20.500432376608941</c:v>
                </c:pt>
                <c:pt idx="19">
                  <c:v>20.812332424471595</c:v>
                </c:pt>
                <c:pt idx="20">
                  <c:v>20.98003963653299</c:v>
                </c:pt>
                <c:pt idx="21">
                  <c:v>21.166557275236592</c:v>
                </c:pt>
                <c:pt idx="22">
                  <c:v>21.134101883620229</c:v>
                </c:pt>
                <c:pt idx="23">
                  <c:v>20.895830282760631</c:v>
                </c:pt>
                <c:pt idx="24">
                  <c:v>20.89347587933041</c:v>
                </c:pt>
                <c:pt idx="25">
                  <c:v>21.669642</c:v>
                </c:pt>
              </c:numCache>
            </c:numRef>
          </c:val>
          <c:extLst>
            <c:ext xmlns:c16="http://schemas.microsoft.com/office/drawing/2014/chart" uri="{C3380CC4-5D6E-409C-BE32-E72D297353CC}">
              <c16:uniqueId val="{00000003-E3FD-4D24-8E28-4206BFF89423}"/>
            </c:ext>
          </c:extLst>
        </c:ser>
        <c:ser>
          <c:idx val="1"/>
          <c:order val="1"/>
          <c:tx>
            <c:strRef>
              <c:f>'F49'!$G$5</c:f>
              <c:strCache>
                <c:ptCount val="1"/>
                <c:pt idx="0">
                  <c:v>Nacional</c:v>
                </c:pt>
              </c:strCache>
            </c:strRef>
          </c:tx>
          <c:spPr>
            <a:solidFill>
              <a:srgbClr val="E5D8B7"/>
            </a:solidFill>
          </c:spPr>
          <c:invertIfNegative val="0"/>
          <c:dPt>
            <c:idx val="24"/>
            <c:invertIfNegative val="0"/>
            <c:bubble3D val="0"/>
            <c:extLst>
              <c:ext xmlns:c16="http://schemas.microsoft.com/office/drawing/2014/chart" uri="{C3380CC4-5D6E-409C-BE32-E72D297353CC}">
                <c16:uniqueId val="{00000004-E3FD-4D24-8E28-4206BFF89423}"/>
              </c:ext>
            </c:extLst>
          </c:dPt>
          <c:dPt>
            <c:idx val="25"/>
            <c:invertIfNegative val="0"/>
            <c:bubble3D val="0"/>
            <c:spPr>
              <a:solidFill>
                <a:srgbClr val="E9BD3F"/>
              </a:solidFill>
            </c:spPr>
            <c:extLst>
              <c:ext xmlns:c16="http://schemas.microsoft.com/office/drawing/2014/chart" uri="{C3380CC4-5D6E-409C-BE32-E72D297353CC}">
                <c16:uniqueId val="{00000006-E3FD-4D24-8E28-4206BFF89423}"/>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'F47'!$A$7:$B$32</c:f>
              <c:multiLvlStrCache>
                <c:ptCount val="26"/>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lvl>
                <c:lvl>
                  <c:pt idx="0">
                    <c:v>2017</c:v>
                  </c:pt>
                  <c:pt idx="12">
                    <c:v>2018</c:v>
                  </c:pt>
                  <c:pt idx="24">
                    <c:v>2019</c:v>
                  </c:pt>
                </c:lvl>
              </c:multiLvlStrCache>
            </c:multiLvlStrRef>
          </c:cat>
          <c:val>
            <c:numRef>
              <c:f>'F49'!$G$6:$G$31</c:f>
              <c:numCache>
                <c:formatCode>0.00</c:formatCode>
                <c:ptCount val="26"/>
                <c:pt idx="0">
                  <c:v>18.797922522461029</c:v>
                </c:pt>
                <c:pt idx="1">
                  <c:v>18.678972256729274</c:v>
                </c:pt>
                <c:pt idx="2">
                  <c:v>18.445345580718076</c:v>
                </c:pt>
                <c:pt idx="3">
                  <c:v>18.346616434644563</c:v>
                </c:pt>
                <c:pt idx="4">
                  <c:v>18.248886874634994</c:v>
                </c:pt>
                <c:pt idx="5">
                  <c:v>18.018595395607871</c:v>
                </c:pt>
                <c:pt idx="6">
                  <c:v>17.820952229169492</c:v>
                </c:pt>
                <c:pt idx="7">
                  <c:v>17.787126571207651</c:v>
                </c:pt>
                <c:pt idx="8">
                  <c:v>17.989089334148474</c:v>
                </c:pt>
                <c:pt idx="9">
                  <c:v>18.079122364728825</c:v>
                </c:pt>
                <c:pt idx="10">
                  <c:v>18.010700612512679</c:v>
                </c:pt>
                <c:pt idx="11">
                  <c:v>18.072647469367734</c:v>
                </c:pt>
                <c:pt idx="12">
                  <c:v>18.540552007403345</c:v>
                </c:pt>
                <c:pt idx="13">
                  <c:v>19.135404746773329</c:v>
                </c:pt>
                <c:pt idx="14">
                  <c:v>19.322360760306861</c:v>
                </c:pt>
                <c:pt idx="15">
                  <c:v>19.481654377440204</c:v>
                </c:pt>
                <c:pt idx="16">
                  <c:v>19.659069679694632</c:v>
                </c:pt>
                <c:pt idx="17">
                  <c:v>19.832366560360434</c:v>
                </c:pt>
                <c:pt idx="18">
                  <c:v>20.098058515165686</c:v>
                </c:pt>
                <c:pt idx="19">
                  <c:v>20.494351988217964</c:v>
                </c:pt>
                <c:pt idx="20">
                  <c:v>20.683826808169087</c:v>
                </c:pt>
                <c:pt idx="21">
                  <c:v>20.871871648264982</c:v>
                </c:pt>
                <c:pt idx="22">
                  <c:v>20.872505532262007</c:v>
                </c:pt>
                <c:pt idx="23">
                  <c:v>20.645207832352941</c:v>
                </c:pt>
                <c:pt idx="24">
                  <c:v>20.57517842837607</c:v>
                </c:pt>
                <c:pt idx="25">
                  <c:v>21.344296</c:v>
                </c:pt>
              </c:numCache>
            </c:numRef>
          </c:val>
          <c:extLst>
            <c:ext xmlns:c16="http://schemas.microsoft.com/office/drawing/2014/chart" uri="{C3380CC4-5D6E-409C-BE32-E72D297353CC}">
              <c16:uniqueId val="{00000007-E3FD-4D24-8E28-4206BFF89423}"/>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nextTo"/>
        <c:crossAx val="183675904"/>
        <c:crosses val="autoZero"/>
        <c:auto val="1"/>
        <c:lblAlgn val="ctr"/>
        <c:lblOffset val="100"/>
        <c:noMultiLvlLbl val="0"/>
      </c:catAx>
      <c:valAx>
        <c:axId val="183675904"/>
        <c:scaling>
          <c:orientation val="minMax"/>
          <c:max val="23"/>
          <c:min val="17.5"/>
        </c:scaling>
        <c:delete val="1"/>
        <c:axPos val="l"/>
        <c:numFmt formatCode="0.00" sourceLinked="1"/>
        <c:majorTickMark val="out"/>
        <c:minorTickMark val="none"/>
        <c:tickLblPos val="nextTo"/>
        <c:crossAx val="183674368"/>
        <c:crosses val="autoZero"/>
        <c:crossBetween val="between"/>
      </c:valAx>
    </c:plotArea>
    <c:legend>
      <c:legendPos val="b"/>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'F5'!$E$5</c:f>
              <c:strCache>
                <c:ptCount val="1"/>
                <c:pt idx="0">
                  <c:v>nuevos empleos</c:v>
                </c:pt>
              </c:strCache>
            </c:strRef>
          </c:tx>
          <c:spPr>
            <a:solidFill>
              <a:srgbClr val="7C878E"/>
            </a:solidFill>
          </c:spPr>
          <c:invertIfNegative val="0"/>
          <c:dPt>
            <c:idx val="21"/>
            <c:invertIfNegative val="0"/>
            <c:bubble3D val="0"/>
            <c:spPr>
              <a:solidFill>
                <a:srgbClr val="FBBB27"/>
              </a:solidFill>
            </c:spPr>
            <c:extLst>
              <c:ext xmlns:c16="http://schemas.microsoft.com/office/drawing/2014/chart" uri="{C3380CC4-5D6E-409C-BE32-E72D297353CC}">
                <c16:uniqueId val="{00000001-72C6-4CBA-BF22-C933DCEBC68E}"/>
              </c:ext>
            </c:extLst>
          </c:dPt>
          <c:dLbls>
            <c:dLbl>
              <c:idx val="2"/>
              <c:layout>
                <c:manualLayout>
                  <c:x val="7.7463078092999309E-3"/>
                  <c:y val="1.16959064327485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C6-4CBA-BF22-C933DCEBC68E}"/>
                </c:ext>
              </c:extLst>
            </c:dLbl>
            <c:dLbl>
              <c:idx val="8"/>
              <c:layout>
                <c:manualLayout>
                  <c:x val="-5.8097308569749475E-3"/>
                  <c:y val="-1.16959064327485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C6-4CBA-BF22-C933DCEBC68E}"/>
                </c:ext>
              </c:extLst>
            </c:dLbl>
            <c:dLbl>
              <c:idx val="10"/>
              <c:layout>
                <c:manualLayout>
                  <c:x val="5.8097308569749475E-3"/>
                  <c:y val="-2.3391812865497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C6-4CBA-BF22-C933DCEBC68E}"/>
                </c:ext>
              </c:extLst>
            </c:dLbl>
            <c:dLbl>
              <c:idx val="11"/>
              <c:spPr/>
              <c:txPr>
                <a:bodyPr/>
                <a:lstStyle/>
                <a:p>
                  <a:pPr>
                    <a:defRPr sz="800">
                      <a:solidFill>
                        <a:srgbClr val="FF0000"/>
                      </a:solidFill>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extLst>
                <c:ext xmlns:c16="http://schemas.microsoft.com/office/drawing/2014/chart" uri="{C3380CC4-5D6E-409C-BE32-E72D297353CC}">
                  <c16:uniqueId val="{00000005-72C6-4CBA-BF22-C933DCEBC68E}"/>
                </c:ext>
              </c:extLst>
            </c:dLbl>
            <c:dLbl>
              <c:idx val="13"/>
              <c:layout>
                <c:manualLayout>
                  <c:x val="-7.746307809299859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C6-4CBA-BF22-C933DCEBC68E}"/>
                </c:ext>
              </c:extLst>
            </c:dLbl>
            <c:dLbl>
              <c:idx val="17"/>
              <c:layout>
                <c:manualLayout>
                  <c:x val="-5.8097308569749475E-3"/>
                  <c:y val="1.16959064327485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C6-4CBA-BF22-C933DCEBC68E}"/>
                </c:ext>
              </c:extLst>
            </c:dLbl>
            <c:dLbl>
              <c:idx val="18"/>
              <c:layout>
                <c:manualLayout>
                  <c:x val="1.9365769523249827E-3"/>
                  <c:y val="-2.3391812865497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C6-4CBA-BF22-C933DCEBC68E}"/>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'F5'!$D$6:$D$27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'F5'!$E$6:$E$27</c:f>
              <c:numCache>
                <c:formatCode>#,##0</c:formatCode>
                <c:ptCount val="22"/>
                <c:pt idx="0">
                  <c:v>7191</c:v>
                </c:pt>
                <c:pt idx="1">
                  <c:v>9335</c:v>
                </c:pt>
                <c:pt idx="2">
                  <c:v>9023</c:v>
                </c:pt>
                <c:pt idx="3">
                  <c:v>-469</c:v>
                </c:pt>
                <c:pt idx="4">
                  <c:v>10095</c:v>
                </c:pt>
                <c:pt idx="5">
                  <c:v>3675</c:v>
                </c:pt>
                <c:pt idx="6">
                  <c:v>4619</c:v>
                </c:pt>
                <c:pt idx="7">
                  <c:v>6171</c:v>
                </c:pt>
                <c:pt idx="8">
                  <c:v>7768</c:v>
                </c:pt>
                <c:pt idx="9">
                  <c:v>7601</c:v>
                </c:pt>
                <c:pt idx="10">
                  <c:v>7675</c:v>
                </c:pt>
                <c:pt idx="11">
                  <c:v>-5477</c:v>
                </c:pt>
                <c:pt idx="12">
                  <c:v>7873</c:v>
                </c:pt>
                <c:pt idx="13">
                  <c:v>9525</c:v>
                </c:pt>
                <c:pt idx="14">
                  <c:v>8969</c:v>
                </c:pt>
                <c:pt idx="15">
                  <c:v>8127</c:v>
                </c:pt>
                <c:pt idx="16">
                  <c:v>5940</c:v>
                </c:pt>
                <c:pt idx="17">
                  <c:v>12745</c:v>
                </c:pt>
                <c:pt idx="18">
                  <c:v>13206</c:v>
                </c:pt>
                <c:pt idx="19">
                  <c:v>5253</c:v>
                </c:pt>
                <c:pt idx="20">
                  <c:v>14731</c:v>
                </c:pt>
                <c:pt idx="21">
                  <c:v>13663</c:v>
                </c:pt>
              </c:numCache>
            </c:numRef>
          </c:val>
          <c:extLst>
            <c:ext xmlns:c16="http://schemas.microsoft.com/office/drawing/2014/chart" uri="{C3380CC4-5D6E-409C-BE32-E72D297353CC}">
              <c16:uniqueId val="{00000009-72C6-4CBA-BF22-C933DCEBC68E}"/>
            </c:ext>
          </c:extLst>
        </c:ser>
        <c:dLbls>
          <c:showLegendKey val="0"/>
          <c:showVal val="0"/>
          <c:showCatName val="0"/>
          <c:showSerName val="0"/>
          <c:showPercent val="0"/>
          <c:showBubbleSize val="0"/>
        </c:dLbls>
        <c:gapWidth val="50"/>
        <c:axId val="172764160"/>
        <c:axId val="62014208"/>
      </c:barChart>
      <c:catAx>
        <c:axId val="172764160"/>
        <c:scaling>
          <c:orientation val="minMax"/>
        </c:scaling>
        <c:delete val="0"/>
        <c:axPos val="b"/>
        <c:numFmt formatCode="General" sourceLinked="1"/>
        <c:majorTickMark val="out"/>
        <c:minorTickMark val="none"/>
        <c:tickLblPos val="nextTo"/>
        <c:crossAx val="62014208"/>
        <c:crosses val="autoZero"/>
        <c:auto val="1"/>
        <c:lblAlgn val="ctr"/>
        <c:lblOffset val="100"/>
        <c:noMultiLvlLbl val="0"/>
      </c:catAx>
      <c:valAx>
        <c:axId val="62014208"/>
        <c:scaling>
          <c:orientation val="minMax"/>
        </c:scaling>
        <c:delete val="0"/>
        <c:axPos val="l"/>
        <c:numFmt formatCode="#,##0" sourceLinked="1"/>
        <c:majorTickMark val="out"/>
        <c:minorTickMark val="none"/>
        <c:tickLblPos val="nextTo"/>
        <c:crossAx val="172764160"/>
        <c:crosses val="autoZero"/>
        <c:crossBetween val="between"/>
      </c:valAx>
      <c:spPr>
        <a:noFill/>
        <a:ln w="25400">
          <a:noFill/>
        </a:ln>
      </c:spPr>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0"/>
          <c:order val="0"/>
          <c:tx>
            <c:strRef>
              <c:f>'F50'!$B$9</c:f>
              <c:strCache>
                <c:ptCount val="1"/>
                <c:pt idx="0">
                  <c:v>Regular</c:v>
                </c:pt>
              </c:strCache>
            </c:strRef>
          </c:tx>
          <c:spPr>
            <a:solidFill>
              <a:srgbClr val="AFB7BC"/>
            </a:solidFill>
          </c:spPr>
          <c:invertIfNegative val="0"/>
          <c:dPt>
            <c:idx val="14"/>
            <c:invertIfNegative val="0"/>
            <c:bubble3D val="0"/>
            <c:extLst>
              <c:ext xmlns:c16="http://schemas.microsoft.com/office/drawing/2014/chart" uri="{C3380CC4-5D6E-409C-BE32-E72D297353CC}">
                <c16:uniqueId val="{00000000-731F-4883-B332-F795BD45EA24}"/>
              </c:ext>
            </c:extLst>
          </c:dPt>
          <c:dPt>
            <c:idx val="31"/>
            <c:invertIfNegative val="0"/>
            <c:bubble3D val="0"/>
            <c:extLst>
              <c:ext xmlns:c16="http://schemas.microsoft.com/office/drawing/2014/chart" uri="{C3380CC4-5D6E-409C-BE32-E72D297353CC}">
                <c16:uniqueId val="{00000001-731F-4883-B332-F795BD45EA24}"/>
              </c:ext>
            </c:extLst>
          </c:dPt>
          <c:dLbls>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'F50'!$A$10:$A$42</c:f>
              <c:strCache>
                <c:ptCount val="33"/>
                <c:pt idx="0">
                  <c:v>Tamaulipas</c:v>
                </c:pt>
                <c:pt idx="1">
                  <c:v>Coahuila</c:v>
                </c:pt>
                <c:pt idx="2">
                  <c:v>Baja California</c:v>
                </c:pt>
                <c:pt idx="3">
                  <c:v>Tabasco</c:v>
                </c:pt>
                <c:pt idx="4">
                  <c:v>Veracruz</c:v>
                </c:pt>
                <c:pt idx="5">
                  <c:v>Sonora</c:v>
                </c:pt>
                <c:pt idx="6">
                  <c:v>Ciudad de México</c:v>
                </c:pt>
                <c:pt idx="7">
                  <c:v>Puebla</c:v>
                </c:pt>
                <c:pt idx="8">
                  <c:v>Tlaxcala</c:v>
                </c:pt>
                <c:pt idx="9">
                  <c:v>Hidalgo</c:v>
                </c:pt>
                <c:pt idx="10">
                  <c:v>Chiapas</c:v>
                </c:pt>
                <c:pt idx="11">
                  <c:v>Nacional</c:v>
                </c:pt>
                <c:pt idx="12">
                  <c:v>Yucatán</c:v>
                </c:pt>
                <c:pt idx="13">
                  <c:v>San Luis Potosí</c:v>
                </c:pt>
                <c:pt idx="14">
                  <c:v>Campeche</c:v>
                </c:pt>
                <c:pt idx="15">
                  <c:v>Morelos</c:v>
                </c:pt>
                <c:pt idx="16">
                  <c:v>Nuevo León</c:v>
                </c:pt>
                <c:pt idx="17">
                  <c:v>Oaxaca</c:v>
                </c:pt>
                <c:pt idx="18">
                  <c:v>Chihuahua</c:v>
                </c:pt>
                <c:pt idx="19">
                  <c:v>Guerrero</c:v>
                </c:pt>
                <c:pt idx="20">
                  <c:v>Durango</c:v>
                </c:pt>
                <c:pt idx="21">
                  <c:v>Quintana Roo</c:v>
                </c:pt>
                <c:pt idx="22">
                  <c:v>Baja California Sur</c:v>
                </c:pt>
                <c:pt idx="23">
                  <c:v>México</c:v>
                </c:pt>
                <c:pt idx="24">
                  <c:v>Sinaloa</c:v>
                </c:pt>
                <c:pt idx="25">
                  <c:v>Zacatecas</c:v>
                </c:pt>
                <c:pt idx="26">
                  <c:v>Querétaro</c:v>
                </c:pt>
                <c:pt idx="27">
                  <c:v>Colima</c:v>
                </c:pt>
                <c:pt idx="28">
                  <c:v>Aguascalientes</c:v>
                </c:pt>
                <c:pt idx="29">
                  <c:v>Guanajuato</c:v>
                </c:pt>
                <c:pt idx="30">
                  <c:v>Michoacán</c:v>
                </c:pt>
                <c:pt idx="31">
                  <c:v>Jalisco</c:v>
                </c:pt>
                <c:pt idx="32">
                  <c:v>Nayarit</c:v>
                </c:pt>
              </c:strCache>
            </c:strRef>
          </c:cat>
          <c:val>
            <c:numRef>
              <c:f>'F50'!$B$10:$B$42</c:f>
              <c:numCache>
                <c:formatCode>0.00</c:formatCode>
                <c:ptCount val="33"/>
                <c:pt idx="0">
                  <c:v>16.595357</c:v>
                </c:pt>
                <c:pt idx="1">
                  <c:v>17.371784999999999</c:v>
                </c:pt>
                <c:pt idx="2">
                  <c:v>18.187142000000001</c:v>
                </c:pt>
                <c:pt idx="3">
                  <c:v>18.189285000000002</c:v>
                </c:pt>
                <c:pt idx="4">
                  <c:v>18.605713999999999</c:v>
                </c:pt>
                <c:pt idx="5">
                  <c:v>18.942142</c:v>
                </c:pt>
                <c:pt idx="6">
                  <c:v>18.951070999999999</c:v>
                </c:pt>
                <c:pt idx="7">
                  <c:v>18.993213999999998</c:v>
                </c:pt>
                <c:pt idx="8">
                  <c:v>18.994285000000001</c:v>
                </c:pt>
                <c:pt idx="9">
                  <c:v>19.122142</c:v>
                </c:pt>
                <c:pt idx="10">
                  <c:v>19.154641999999999</c:v>
                </c:pt>
                <c:pt idx="11">
                  <c:v>19.298019</c:v>
                </c:pt>
                <c:pt idx="12">
                  <c:v>19.311070999999998</c:v>
                </c:pt>
                <c:pt idx="13">
                  <c:v>19.370714</c:v>
                </c:pt>
                <c:pt idx="14">
                  <c:v>19.395</c:v>
                </c:pt>
                <c:pt idx="15">
                  <c:v>19.407857</c:v>
                </c:pt>
                <c:pt idx="16">
                  <c:v>19.422499999999999</c:v>
                </c:pt>
                <c:pt idx="17">
                  <c:v>19.481428000000001</c:v>
                </c:pt>
                <c:pt idx="18">
                  <c:v>19.500713999999999</c:v>
                </c:pt>
                <c:pt idx="19">
                  <c:v>19.515357000000002</c:v>
                </c:pt>
                <c:pt idx="20">
                  <c:v>19.543928000000001</c:v>
                </c:pt>
                <c:pt idx="21">
                  <c:v>19.558571000000001</c:v>
                </c:pt>
                <c:pt idx="22">
                  <c:v>19.563571</c:v>
                </c:pt>
                <c:pt idx="23">
                  <c:v>19.708214000000002</c:v>
                </c:pt>
                <c:pt idx="24">
                  <c:v>19.819642000000002</c:v>
                </c:pt>
                <c:pt idx="25">
                  <c:v>19.857500000000002</c:v>
                </c:pt>
                <c:pt idx="26">
                  <c:v>19.865714000000001</c:v>
                </c:pt>
                <c:pt idx="27">
                  <c:v>19.938928000000001</c:v>
                </c:pt>
                <c:pt idx="28">
                  <c:v>20.029641999999999</c:v>
                </c:pt>
                <c:pt idx="29">
                  <c:v>20.13</c:v>
                </c:pt>
                <c:pt idx="30">
                  <c:v>20.220714000000001</c:v>
                </c:pt>
                <c:pt idx="31">
                  <c:v>20.245714</c:v>
                </c:pt>
                <c:pt idx="32">
                  <c:v>20.297142000000001</c:v>
                </c:pt>
              </c:numCache>
            </c:numRef>
          </c:val>
          <c:extLst>
            <c:ext xmlns:c16="http://schemas.microsoft.com/office/drawing/2014/chart" uri="{C3380CC4-5D6E-409C-BE32-E72D297353CC}">
              <c16:uniqueId val="{00000002-731F-4883-B332-F795BD45EA24}"/>
            </c:ext>
          </c:extLst>
        </c:ser>
        <c:ser>
          <c:idx val="1"/>
          <c:order val="1"/>
          <c:tx>
            <c:strRef>
              <c:f>'F50'!$C$9</c:f>
              <c:strCache>
                <c:ptCount val="1"/>
                <c:pt idx="0">
                  <c:v>Premium</c:v>
                </c:pt>
              </c:strCache>
            </c:strRef>
          </c:tx>
          <c:spPr>
            <a:solidFill>
              <a:srgbClr val="E8BD3E"/>
            </a:solidFill>
          </c:spPr>
          <c:invertIfNegative val="0"/>
          <c:dPt>
            <c:idx val="14"/>
            <c:invertIfNegative val="0"/>
            <c:bubble3D val="0"/>
            <c:extLst>
              <c:ext xmlns:c16="http://schemas.microsoft.com/office/drawing/2014/chart" uri="{C3380CC4-5D6E-409C-BE32-E72D297353CC}">
                <c16:uniqueId val="{00000003-731F-4883-B332-F795BD45EA24}"/>
              </c:ext>
            </c:extLst>
          </c:dPt>
          <c:dPt>
            <c:idx val="31"/>
            <c:invertIfNegative val="0"/>
            <c:bubble3D val="0"/>
            <c:extLst>
              <c:ext xmlns:c16="http://schemas.microsoft.com/office/drawing/2014/chart" uri="{C3380CC4-5D6E-409C-BE32-E72D297353CC}">
                <c16:uniqueId val="{00000004-731F-4883-B332-F795BD45EA24}"/>
              </c:ext>
            </c:extLst>
          </c:dPt>
          <c:dLbls>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'F50'!$A$10:$A$42</c:f>
              <c:strCache>
                <c:ptCount val="33"/>
                <c:pt idx="0">
                  <c:v>Tamaulipas</c:v>
                </c:pt>
                <c:pt idx="1">
                  <c:v>Coahuila</c:v>
                </c:pt>
                <c:pt idx="2">
                  <c:v>Baja California</c:v>
                </c:pt>
                <c:pt idx="3">
                  <c:v>Tabasco</c:v>
                </c:pt>
                <c:pt idx="4">
                  <c:v>Veracruz</c:v>
                </c:pt>
                <c:pt idx="5">
                  <c:v>Sonora</c:v>
                </c:pt>
                <c:pt idx="6">
                  <c:v>Ciudad de México</c:v>
                </c:pt>
                <c:pt idx="7">
                  <c:v>Puebla</c:v>
                </c:pt>
                <c:pt idx="8">
                  <c:v>Tlaxcala</c:v>
                </c:pt>
                <c:pt idx="9">
                  <c:v>Hidalgo</c:v>
                </c:pt>
                <c:pt idx="10">
                  <c:v>Chiapas</c:v>
                </c:pt>
                <c:pt idx="11">
                  <c:v>Nacional</c:v>
                </c:pt>
                <c:pt idx="12">
                  <c:v>Yucatán</c:v>
                </c:pt>
                <c:pt idx="13">
                  <c:v>San Luis Potosí</c:v>
                </c:pt>
                <c:pt idx="14">
                  <c:v>Campeche</c:v>
                </c:pt>
                <c:pt idx="15">
                  <c:v>Morelos</c:v>
                </c:pt>
                <c:pt idx="16">
                  <c:v>Nuevo León</c:v>
                </c:pt>
                <c:pt idx="17">
                  <c:v>Oaxaca</c:v>
                </c:pt>
                <c:pt idx="18">
                  <c:v>Chihuahua</c:v>
                </c:pt>
                <c:pt idx="19">
                  <c:v>Guerrero</c:v>
                </c:pt>
                <c:pt idx="20">
                  <c:v>Durango</c:v>
                </c:pt>
                <c:pt idx="21">
                  <c:v>Quintana Roo</c:v>
                </c:pt>
                <c:pt idx="22">
                  <c:v>Baja California Sur</c:v>
                </c:pt>
                <c:pt idx="23">
                  <c:v>México</c:v>
                </c:pt>
                <c:pt idx="24">
                  <c:v>Sinaloa</c:v>
                </c:pt>
                <c:pt idx="25">
                  <c:v>Zacatecas</c:v>
                </c:pt>
                <c:pt idx="26">
                  <c:v>Querétaro</c:v>
                </c:pt>
                <c:pt idx="27">
                  <c:v>Colima</c:v>
                </c:pt>
                <c:pt idx="28">
                  <c:v>Aguascalientes</c:v>
                </c:pt>
                <c:pt idx="29">
                  <c:v>Guanajuato</c:v>
                </c:pt>
                <c:pt idx="30">
                  <c:v>Michoacán</c:v>
                </c:pt>
                <c:pt idx="31">
                  <c:v>Jalisco</c:v>
                </c:pt>
                <c:pt idx="32">
                  <c:v>Nayarit</c:v>
                </c:pt>
              </c:strCache>
            </c:strRef>
          </c:cat>
          <c:val>
            <c:numRef>
              <c:f>'F50'!$C$10:$C$42</c:f>
              <c:numCache>
                <c:formatCode>0.00</c:formatCode>
                <c:ptCount val="33"/>
                <c:pt idx="0">
                  <c:v>18.026785</c:v>
                </c:pt>
                <c:pt idx="1">
                  <c:v>18.268214</c:v>
                </c:pt>
                <c:pt idx="2">
                  <c:v>19.443570999999999</c:v>
                </c:pt>
                <c:pt idx="3">
                  <c:v>18.845714000000001</c:v>
                </c:pt>
                <c:pt idx="4">
                  <c:v>19.366785</c:v>
                </c:pt>
                <c:pt idx="5">
                  <c:v>20.187857000000001</c:v>
                </c:pt>
                <c:pt idx="6">
                  <c:v>19.720357</c:v>
                </c:pt>
                <c:pt idx="7">
                  <c:v>19.723213999999999</c:v>
                </c:pt>
                <c:pt idx="8">
                  <c:v>19.467856999999999</c:v>
                </c:pt>
                <c:pt idx="9">
                  <c:v>19.887142000000001</c:v>
                </c:pt>
                <c:pt idx="10">
                  <c:v>20.232142</c:v>
                </c:pt>
                <c:pt idx="11">
                  <c:v>20.201158</c:v>
                </c:pt>
                <c:pt idx="12">
                  <c:v>19.889641999999998</c:v>
                </c:pt>
                <c:pt idx="13">
                  <c:v>20.232142</c:v>
                </c:pt>
                <c:pt idx="14">
                  <c:v>20.354285000000001</c:v>
                </c:pt>
                <c:pt idx="15">
                  <c:v>20.376071</c:v>
                </c:pt>
                <c:pt idx="16">
                  <c:v>20.461428000000002</c:v>
                </c:pt>
                <c:pt idx="17">
                  <c:v>20.568214000000001</c:v>
                </c:pt>
                <c:pt idx="18">
                  <c:v>20.218571000000001</c:v>
                </c:pt>
                <c:pt idx="19">
                  <c:v>20.266071</c:v>
                </c:pt>
                <c:pt idx="20">
                  <c:v>20.337499999999999</c:v>
                </c:pt>
                <c:pt idx="21">
                  <c:v>20.212499999999999</c:v>
                </c:pt>
                <c:pt idx="22">
                  <c:v>20.499642000000001</c:v>
                </c:pt>
                <c:pt idx="23">
                  <c:v>20.648928000000002</c:v>
                </c:pt>
                <c:pt idx="24">
                  <c:v>20.530356999999999</c:v>
                </c:pt>
                <c:pt idx="25">
                  <c:v>20.675000000000001</c:v>
                </c:pt>
                <c:pt idx="26">
                  <c:v>20.888570999999999</c:v>
                </c:pt>
                <c:pt idx="27">
                  <c:v>20.869641999999999</c:v>
                </c:pt>
                <c:pt idx="28">
                  <c:v>21.092500000000001</c:v>
                </c:pt>
                <c:pt idx="29">
                  <c:v>21.183928000000002</c:v>
                </c:pt>
                <c:pt idx="30">
                  <c:v>21.033214000000001</c:v>
                </c:pt>
                <c:pt idx="31">
                  <c:v>21.199285</c:v>
                </c:pt>
                <c:pt idx="32">
                  <c:v>21.593571000000001</c:v>
                </c:pt>
              </c:numCache>
            </c:numRef>
          </c:val>
          <c:extLst>
            <c:ext xmlns:c16="http://schemas.microsoft.com/office/drawing/2014/chart" uri="{C3380CC4-5D6E-409C-BE32-E72D297353CC}">
              <c16:uniqueId val="{00000005-731F-4883-B332-F795BD45EA24}"/>
            </c:ext>
          </c:extLst>
        </c:ser>
        <c:ser>
          <c:idx val="2"/>
          <c:order val="2"/>
          <c:tx>
            <c:strRef>
              <c:f>'F50'!$D$9</c:f>
              <c:strCache>
                <c:ptCount val="1"/>
                <c:pt idx="0">
                  <c:v>Diésel</c:v>
                </c:pt>
              </c:strCache>
            </c:strRef>
          </c:tx>
          <c:spPr>
            <a:solidFill>
              <a:srgbClr val="B69630"/>
            </a:solidFill>
          </c:spPr>
          <c:invertIfNegative val="0"/>
          <c:dPt>
            <c:idx val="14"/>
            <c:invertIfNegative val="0"/>
            <c:bubble3D val="0"/>
            <c:extLst>
              <c:ext xmlns:c16="http://schemas.microsoft.com/office/drawing/2014/chart" uri="{C3380CC4-5D6E-409C-BE32-E72D297353CC}">
                <c16:uniqueId val="{00000006-731F-4883-B332-F795BD45EA24}"/>
              </c:ext>
            </c:extLst>
          </c:dPt>
          <c:dPt>
            <c:idx val="31"/>
            <c:invertIfNegative val="0"/>
            <c:bubble3D val="0"/>
            <c:extLst>
              <c:ext xmlns:c16="http://schemas.microsoft.com/office/drawing/2014/chart" uri="{C3380CC4-5D6E-409C-BE32-E72D297353CC}">
                <c16:uniqueId val="{00000007-731F-4883-B332-F795BD45EA24}"/>
              </c:ext>
            </c:extLst>
          </c:dPt>
          <c:dLbls>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'F50'!$A$10:$A$42</c:f>
              <c:strCache>
                <c:ptCount val="33"/>
                <c:pt idx="0">
                  <c:v>Tamaulipas</c:v>
                </c:pt>
                <c:pt idx="1">
                  <c:v>Coahuila</c:v>
                </c:pt>
                <c:pt idx="2">
                  <c:v>Baja California</c:v>
                </c:pt>
                <c:pt idx="3">
                  <c:v>Tabasco</c:v>
                </c:pt>
                <c:pt idx="4">
                  <c:v>Veracruz</c:v>
                </c:pt>
                <c:pt idx="5">
                  <c:v>Sonora</c:v>
                </c:pt>
                <c:pt idx="6">
                  <c:v>Ciudad de México</c:v>
                </c:pt>
                <c:pt idx="7">
                  <c:v>Puebla</c:v>
                </c:pt>
                <c:pt idx="8">
                  <c:v>Tlaxcala</c:v>
                </c:pt>
                <c:pt idx="9">
                  <c:v>Hidalgo</c:v>
                </c:pt>
                <c:pt idx="10">
                  <c:v>Chiapas</c:v>
                </c:pt>
                <c:pt idx="11">
                  <c:v>Nacional</c:v>
                </c:pt>
                <c:pt idx="12">
                  <c:v>Yucatán</c:v>
                </c:pt>
                <c:pt idx="13">
                  <c:v>San Luis Potosí</c:v>
                </c:pt>
                <c:pt idx="14">
                  <c:v>Campeche</c:v>
                </c:pt>
                <c:pt idx="15">
                  <c:v>Morelos</c:v>
                </c:pt>
                <c:pt idx="16">
                  <c:v>Nuevo León</c:v>
                </c:pt>
                <c:pt idx="17">
                  <c:v>Oaxaca</c:v>
                </c:pt>
                <c:pt idx="18">
                  <c:v>Chihuahua</c:v>
                </c:pt>
                <c:pt idx="19">
                  <c:v>Guerrero</c:v>
                </c:pt>
                <c:pt idx="20">
                  <c:v>Durango</c:v>
                </c:pt>
                <c:pt idx="21">
                  <c:v>Quintana Roo</c:v>
                </c:pt>
                <c:pt idx="22">
                  <c:v>Baja California Sur</c:v>
                </c:pt>
                <c:pt idx="23">
                  <c:v>México</c:v>
                </c:pt>
                <c:pt idx="24">
                  <c:v>Sinaloa</c:v>
                </c:pt>
                <c:pt idx="25">
                  <c:v>Zacatecas</c:v>
                </c:pt>
                <c:pt idx="26">
                  <c:v>Querétaro</c:v>
                </c:pt>
                <c:pt idx="27">
                  <c:v>Colima</c:v>
                </c:pt>
                <c:pt idx="28">
                  <c:v>Aguascalientes</c:v>
                </c:pt>
                <c:pt idx="29">
                  <c:v>Guanajuato</c:v>
                </c:pt>
                <c:pt idx="30">
                  <c:v>Michoacán</c:v>
                </c:pt>
                <c:pt idx="31">
                  <c:v>Jalisco</c:v>
                </c:pt>
                <c:pt idx="32">
                  <c:v>Nayarit</c:v>
                </c:pt>
              </c:strCache>
            </c:strRef>
          </c:cat>
          <c:val>
            <c:numRef>
              <c:f>'F50'!$D$10:$D$42</c:f>
              <c:numCache>
                <c:formatCode>0.00</c:formatCode>
                <c:ptCount val="33"/>
                <c:pt idx="0">
                  <c:v>20.914999999999999</c:v>
                </c:pt>
                <c:pt idx="1">
                  <c:v>20.866785</c:v>
                </c:pt>
                <c:pt idx="2">
                  <c:v>19.902857000000001</c:v>
                </c:pt>
                <c:pt idx="3">
                  <c:v>20.506785000000001</c:v>
                </c:pt>
                <c:pt idx="4">
                  <c:v>20.6875</c:v>
                </c:pt>
                <c:pt idx="5">
                  <c:v>21.301784999999999</c:v>
                </c:pt>
                <c:pt idx="6">
                  <c:v>21.123214000000001</c:v>
                </c:pt>
                <c:pt idx="7">
                  <c:v>21.134284999999998</c:v>
                </c:pt>
                <c:pt idx="8">
                  <c:v>21.257857000000001</c:v>
                </c:pt>
                <c:pt idx="9">
                  <c:v>21.147856999999998</c:v>
                </c:pt>
                <c:pt idx="10">
                  <c:v>21.381785000000001</c:v>
                </c:pt>
                <c:pt idx="11">
                  <c:v>21.344296</c:v>
                </c:pt>
                <c:pt idx="12">
                  <c:v>21.350356999999999</c:v>
                </c:pt>
                <c:pt idx="13">
                  <c:v>21.517499999999998</c:v>
                </c:pt>
                <c:pt idx="14">
                  <c:v>21.364284999999999</c:v>
                </c:pt>
                <c:pt idx="15">
                  <c:v>21.310714000000001</c:v>
                </c:pt>
                <c:pt idx="16">
                  <c:v>21.489284999999999</c:v>
                </c:pt>
                <c:pt idx="17">
                  <c:v>21.345714000000001</c:v>
                </c:pt>
                <c:pt idx="18">
                  <c:v>21.506070999999999</c:v>
                </c:pt>
                <c:pt idx="19">
                  <c:v>21.547142000000001</c:v>
                </c:pt>
                <c:pt idx="20">
                  <c:v>21.468214</c:v>
                </c:pt>
                <c:pt idx="21">
                  <c:v>21.427856999999999</c:v>
                </c:pt>
                <c:pt idx="22">
                  <c:v>21.527857000000001</c:v>
                </c:pt>
                <c:pt idx="23">
                  <c:v>21.438571</c:v>
                </c:pt>
                <c:pt idx="24">
                  <c:v>21.488928000000001</c:v>
                </c:pt>
                <c:pt idx="25">
                  <c:v>21.793928000000001</c:v>
                </c:pt>
                <c:pt idx="26">
                  <c:v>21.553927999999999</c:v>
                </c:pt>
                <c:pt idx="27">
                  <c:v>21.485714000000002</c:v>
                </c:pt>
                <c:pt idx="28">
                  <c:v>21.848213999999999</c:v>
                </c:pt>
                <c:pt idx="29">
                  <c:v>21.754642</c:v>
                </c:pt>
                <c:pt idx="30">
                  <c:v>22.123927999999999</c:v>
                </c:pt>
                <c:pt idx="31">
                  <c:v>21.669642</c:v>
                </c:pt>
                <c:pt idx="32">
                  <c:v>21.655356999999999</c:v>
                </c:pt>
              </c:numCache>
            </c:numRef>
          </c:val>
          <c:extLst>
            <c:ext xmlns:c16="http://schemas.microsoft.com/office/drawing/2014/chart" uri="{C3380CC4-5D6E-409C-BE32-E72D297353CC}">
              <c16:uniqueId val="{00000008-731F-4883-B332-F795BD45EA24}"/>
            </c:ext>
          </c:extLst>
        </c:ser>
        <c:dLbls>
          <c:showLegendKey val="0"/>
          <c:showVal val="0"/>
          <c:showCatName val="0"/>
          <c:showSerName val="0"/>
          <c:showPercent val="0"/>
          <c:showBubbleSize val="0"/>
        </c:dLbls>
        <c:gapWidth val="150"/>
        <c:overlap val="100"/>
        <c:axId val="127001344"/>
        <c:axId val="127002880"/>
      </c:barChart>
      <c:catAx>
        <c:axId val="127001344"/>
        <c:scaling>
          <c:orientation val="minMax"/>
        </c:scaling>
        <c:delete val="0"/>
        <c:axPos val="l"/>
        <c:numFmt formatCode="General" sourceLinked="0"/>
        <c:majorTickMark val="out"/>
        <c:minorTickMark val="none"/>
        <c:tickLblPos val="nextTo"/>
        <c:crossAx val="127002880"/>
        <c:crosses val="autoZero"/>
        <c:auto val="1"/>
        <c:lblAlgn val="ctr"/>
        <c:lblOffset val="100"/>
        <c:noMultiLvlLbl val="0"/>
      </c:catAx>
      <c:valAx>
        <c:axId val="127002880"/>
        <c:scaling>
          <c:orientation val="minMax"/>
          <c:min val="0"/>
        </c:scaling>
        <c:delete val="1"/>
        <c:axPos val="b"/>
        <c:numFmt formatCode="0.00" sourceLinked="1"/>
        <c:majorTickMark val="out"/>
        <c:minorTickMark val="none"/>
        <c:tickLblPos val="nextTo"/>
        <c:crossAx val="127001344"/>
        <c:crosses val="autoZero"/>
        <c:crossBetween val="between"/>
      </c:valAx>
      <c:spPr>
        <a:noFill/>
        <a:ln w="25400">
          <a:noFill/>
        </a:ln>
      </c:spPr>
    </c:plotArea>
    <c:legend>
      <c:legendPos val="b"/>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'F51'!$G$5</c:f>
              <c:strCache>
                <c:ptCount val="1"/>
                <c:pt idx="0">
                  <c:v>Total Jalisco</c:v>
                </c:pt>
              </c:strCache>
            </c:strRef>
          </c:tx>
          <c:spPr>
            <a:solidFill>
              <a:srgbClr val="7C878E"/>
            </a:solidFill>
          </c:spPr>
          <c:invertIfNegative val="0"/>
          <c:dPt>
            <c:idx val="11"/>
            <c:invertIfNegative val="0"/>
            <c:bubble3D val="0"/>
            <c:spPr>
              <a:solidFill>
                <a:srgbClr val="FBBB27"/>
              </a:solidFill>
            </c:spPr>
            <c:extLst>
              <c:ext xmlns:c16="http://schemas.microsoft.com/office/drawing/2014/chart" uri="{C3380CC4-5D6E-409C-BE32-E72D297353CC}">
                <c16:uniqueId val="{00000001-3DDF-4956-97B1-1E970A688D8B}"/>
              </c:ext>
            </c:extLst>
          </c:dPt>
          <c:dPt>
            <c:idx val="23"/>
            <c:invertIfNegative val="0"/>
            <c:bubble3D val="0"/>
            <c:spPr>
              <a:solidFill>
                <a:srgbClr val="FBBB27"/>
              </a:solidFill>
            </c:spPr>
            <c:extLst>
              <c:ext xmlns:c16="http://schemas.microsoft.com/office/drawing/2014/chart" uri="{C3380CC4-5D6E-409C-BE32-E72D297353CC}">
                <c16:uniqueId val="{00000003-3DDF-4956-97B1-1E970A688D8B}"/>
              </c:ext>
            </c:extLst>
          </c:dPt>
          <c:dPt>
            <c:idx val="35"/>
            <c:invertIfNegative val="0"/>
            <c:bubble3D val="0"/>
            <c:spPr>
              <a:solidFill>
                <a:srgbClr val="FBBB27"/>
              </a:solidFill>
            </c:spPr>
            <c:extLst>
              <c:ext xmlns:c16="http://schemas.microsoft.com/office/drawing/2014/chart" uri="{C3380CC4-5D6E-409C-BE32-E72D297353CC}">
                <c16:uniqueId val="{00000005-3DDF-4956-97B1-1E970A688D8B}"/>
              </c:ext>
            </c:extLst>
          </c:dPt>
          <c:dLbls>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'F51'!$A$6:$B$41</c:f>
              <c:multiLvlStrCache>
                <c:ptCount val="36"/>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Enero</c:v>
                  </c:pt>
                  <c:pt idx="13">
                    <c:v>Febrero</c:v>
                  </c:pt>
                  <c:pt idx="14">
                    <c:v>Marzo</c:v>
                  </c:pt>
                  <c:pt idx="15">
                    <c:v>Abril</c:v>
                  </c:pt>
                  <c:pt idx="16">
                    <c:v>Mayo</c:v>
                  </c:pt>
                  <c:pt idx="17">
                    <c:v>Junio</c:v>
                  </c:pt>
                  <c:pt idx="18">
                    <c:v>Julio</c:v>
                  </c:pt>
                  <c:pt idx="19">
                    <c:v>Agosto</c:v>
                  </c:pt>
                  <c:pt idx="20">
                    <c:v>Septiembre</c:v>
                  </c:pt>
                  <c:pt idx="21">
                    <c:v>Octubre</c:v>
                  </c:pt>
                  <c:pt idx="22">
                    <c:v>Noviembre</c:v>
                  </c:pt>
                  <c:pt idx="23">
                    <c:v>Diciembre</c:v>
                  </c:pt>
                  <c:pt idx="24">
                    <c:v>Enero</c:v>
                  </c:pt>
                  <c:pt idx="25">
                    <c:v>Febrero</c:v>
                  </c:pt>
                  <c:pt idx="26">
                    <c:v>Marzo</c:v>
                  </c:pt>
                  <c:pt idx="27">
                    <c:v>Abril</c:v>
                  </c:pt>
                  <c:pt idx="28">
                    <c:v>Mayo</c:v>
                  </c:pt>
                  <c:pt idx="29">
                    <c:v>Junio</c:v>
                  </c:pt>
                  <c:pt idx="30">
                    <c:v>Julio</c:v>
                  </c:pt>
                  <c:pt idx="31">
                    <c:v>Agosto</c:v>
                  </c:pt>
                  <c:pt idx="32">
                    <c:v>Septiembre</c:v>
                  </c:pt>
                  <c:pt idx="33">
                    <c:v>Octubre</c:v>
                  </c:pt>
                  <c:pt idx="34">
                    <c:v>Noviembre</c:v>
                  </c:pt>
                  <c:pt idx="35">
                    <c:v>Diciembre</c:v>
                  </c:pt>
                </c:lvl>
                <c:lvl>
                  <c:pt idx="0">
                    <c:v>2016</c:v>
                  </c:pt>
                  <c:pt idx="12">
                    <c:v>2017</c:v>
                  </c:pt>
                  <c:pt idx="24">
                    <c:v>2018</c:v>
                  </c:pt>
                </c:lvl>
              </c:multiLvlStrCache>
            </c:multiLvlStrRef>
          </c:cat>
          <c:val>
            <c:numRef>
              <c:f>'F51'!$G$6:$G$41</c:f>
              <c:numCache>
                <c:formatCode>General</c:formatCode>
                <c:ptCount val="36"/>
                <c:pt idx="0">
                  <c:v>9</c:v>
                </c:pt>
                <c:pt idx="1">
                  <c:v>11</c:v>
                </c:pt>
                <c:pt idx="2">
                  <c:v>34</c:v>
                </c:pt>
                <c:pt idx="3">
                  <c:v>33</c:v>
                </c:pt>
                <c:pt idx="4">
                  <c:v>62</c:v>
                </c:pt>
                <c:pt idx="5">
                  <c:v>137</c:v>
                </c:pt>
                <c:pt idx="6">
                  <c:v>68</c:v>
                </c:pt>
                <c:pt idx="7">
                  <c:v>52</c:v>
                </c:pt>
                <c:pt idx="8">
                  <c:v>38</c:v>
                </c:pt>
                <c:pt idx="9">
                  <c:v>53</c:v>
                </c:pt>
                <c:pt idx="10">
                  <c:v>65</c:v>
                </c:pt>
                <c:pt idx="11">
                  <c:v>62</c:v>
                </c:pt>
                <c:pt idx="12">
                  <c:v>42</c:v>
                </c:pt>
                <c:pt idx="13">
                  <c:v>36</c:v>
                </c:pt>
                <c:pt idx="14">
                  <c:v>69</c:v>
                </c:pt>
                <c:pt idx="15">
                  <c:v>59</c:v>
                </c:pt>
                <c:pt idx="16">
                  <c:v>111</c:v>
                </c:pt>
                <c:pt idx="17">
                  <c:v>47</c:v>
                </c:pt>
                <c:pt idx="18">
                  <c:v>49</c:v>
                </c:pt>
                <c:pt idx="19">
                  <c:v>45</c:v>
                </c:pt>
                <c:pt idx="20">
                  <c:v>58</c:v>
                </c:pt>
                <c:pt idx="21">
                  <c:v>82</c:v>
                </c:pt>
                <c:pt idx="22">
                  <c:v>62</c:v>
                </c:pt>
                <c:pt idx="23">
                  <c:v>140</c:v>
                </c:pt>
                <c:pt idx="24">
                  <c:v>79</c:v>
                </c:pt>
                <c:pt idx="25">
                  <c:v>101</c:v>
                </c:pt>
                <c:pt idx="26">
                  <c:v>126</c:v>
                </c:pt>
                <c:pt idx="27">
                  <c:v>110</c:v>
                </c:pt>
                <c:pt idx="28">
                  <c:v>146</c:v>
                </c:pt>
                <c:pt idx="29">
                  <c:v>122</c:v>
                </c:pt>
                <c:pt idx="30">
                  <c:v>82</c:v>
                </c:pt>
                <c:pt idx="31">
                  <c:v>94</c:v>
                </c:pt>
                <c:pt idx="32">
                  <c:v>153</c:v>
                </c:pt>
                <c:pt idx="33">
                  <c:v>167</c:v>
                </c:pt>
                <c:pt idx="34">
                  <c:v>163</c:v>
                </c:pt>
                <c:pt idx="35">
                  <c:v>234</c:v>
                </c:pt>
              </c:numCache>
            </c:numRef>
          </c:val>
          <c:extLst>
            <c:ext xmlns:c16="http://schemas.microsoft.com/office/drawing/2014/chart" uri="{C3380CC4-5D6E-409C-BE32-E72D297353CC}">
              <c16:uniqueId val="{00000006-3DDF-4956-97B1-1E970A688D8B}"/>
            </c:ext>
          </c:extLst>
        </c:ser>
        <c:dLbls>
          <c:showLegendKey val="0"/>
          <c:showVal val="1"/>
          <c:showCatName val="0"/>
          <c:showSerName val="0"/>
          <c:showPercent val="0"/>
          <c:showBubbleSize val="0"/>
        </c:dLbls>
        <c:gapWidth val="150"/>
        <c:overlap val="-25"/>
        <c:axId val="42395136"/>
        <c:axId val="41817152"/>
      </c:barChart>
      <c:lineChart>
        <c:grouping val="stacked"/>
        <c:varyColors val="0"/>
        <c:ser>
          <c:idx val="1"/>
          <c:order val="1"/>
          <c:tx>
            <c:strRef>
              <c:f>'F51'!$H$5</c:f>
              <c:strCache>
                <c:ptCount val="1"/>
                <c:pt idx="0">
                  <c:v>Promedio Nacional</c:v>
                </c:pt>
              </c:strCache>
            </c:strRef>
          </c:tx>
          <c:spPr>
            <a:ln>
              <a:solidFill>
                <a:srgbClr val="CC9900"/>
              </a:solidFill>
            </a:ln>
          </c:spPr>
          <c:marker>
            <c:symbol val="none"/>
          </c:marker>
          <c:dLbls>
            <c:delete val="1"/>
          </c:dLbls>
          <c:cat>
            <c:multiLvlStrRef>
              <c:f>'F51'!$A$6:$B$41</c:f>
              <c:multiLvlStrCache>
                <c:ptCount val="36"/>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Enero</c:v>
                  </c:pt>
                  <c:pt idx="13">
                    <c:v>Febrero</c:v>
                  </c:pt>
                  <c:pt idx="14">
                    <c:v>Marzo</c:v>
                  </c:pt>
                  <c:pt idx="15">
                    <c:v>Abril</c:v>
                  </c:pt>
                  <c:pt idx="16">
                    <c:v>Mayo</c:v>
                  </c:pt>
                  <c:pt idx="17">
                    <c:v>Junio</c:v>
                  </c:pt>
                  <c:pt idx="18">
                    <c:v>Julio</c:v>
                  </c:pt>
                  <c:pt idx="19">
                    <c:v>Agosto</c:v>
                  </c:pt>
                  <c:pt idx="20">
                    <c:v>Septiembre</c:v>
                  </c:pt>
                  <c:pt idx="21">
                    <c:v>Octubre</c:v>
                  </c:pt>
                  <c:pt idx="22">
                    <c:v>Noviembre</c:v>
                  </c:pt>
                  <c:pt idx="23">
                    <c:v>Diciembre</c:v>
                  </c:pt>
                  <c:pt idx="24">
                    <c:v>Enero</c:v>
                  </c:pt>
                  <c:pt idx="25">
                    <c:v>Febrero</c:v>
                  </c:pt>
                  <c:pt idx="26">
                    <c:v>Marzo</c:v>
                  </c:pt>
                  <c:pt idx="27">
                    <c:v>Abril</c:v>
                  </c:pt>
                  <c:pt idx="28">
                    <c:v>Mayo</c:v>
                  </c:pt>
                  <c:pt idx="29">
                    <c:v>Junio</c:v>
                  </c:pt>
                  <c:pt idx="30">
                    <c:v>Julio</c:v>
                  </c:pt>
                  <c:pt idx="31">
                    <c:v>Agosto</c:v>
                  </c:pt>
                  <c:pt idx="32">
                    <c:v>Septiembre</c:v>
                  </c:pt>
                  <c:pt idx="33">
                    <c:v>Octubre</c:v>
                  </c:pt>
                  <c:pt idx="34">
                    <c:v>Noviembre</c:v>
                  </c:pt>
                  <c:pt idx="35">
                    <c:v>Diciembre</c:v>
                  </c:pt>
                </c:lvl>
                <c:lvl>
                  <c:pt idx="0">
                    <c:v>2016</c:v>
                  </c:pt>
                  <c:pt idx="12">
                    <c:v>2017</c:v>
                  </c:pt>
                  <c:pt idx="24">
                    <c:v>2018</c:v>
                  </c:pt>
                </c:lvl>
              </c:multiLvlStrCache>
            </c:multiLvlStrRef>
          </c:cat>
          <c:val>
            <c:numRef>
              <c:f>'F51'!$H$6:$H$41</c:f>
              <c:numCache>
                <c:formatCode>General</c:formatCode>
                <c:ptCount val="36"/>
                <c:pt idx="0">
                  <c:v>4.3030302999999996</c:v>
                </c:pt>
                <c:pt idx="1">
                  <c:v>3.6666666999999999</c:v>
                </c:pt>
                <c:pt idx="2">
                  <c:v>19.181818</c:v>
                </c:pt>
                <c:pt idx="3">
                  <c:v>14.433332999999999</c:v>
                </c:pt>
                <c:pt idx="4">
                  <c:v>15.571429</c:v>
                </c:pt>
                <c:pt idx="5">
                  <c:v>35.766666999999998</c:v>
                </c:pt>
                <c:pt idx="6">
                  <c:v>29.8</c:v>
                </c:pt>
                <c:pt idx="7">
                  <c:v>27.90625</c:v>
                </c:pt>
                <c:pt idx="8">
                  <c:v>30.172414</c:v>
                </c:pt>
                <c:pt idx="9">
                  <c:v>25.241378999999998</c:v>
                </c:pt>
                <c:pt idx="10">
                  <c:v>29</c:v>
                </c:pt>
                <c:pt idx="11">
                  <c:v>34.53125</c:v>
                </c:pt>
                <c:pt idx="12">
                  <c:v>18.65625</c:v>
                </c:pt>
                <c:pt idx="13">
                  <c:v>23.4375</c:v>
                </c:pt>
                <c:pt idx="14">
                  <c:v>35.625</c:v>
                </c:pt>
                <c:pt idx="15">
                  <c:v>28.625</c:v>
                </c:pt>
                <c:pt idx="16">
                  <c:v>26.40625</c:v>
                </c:pt>
                <c:pt idx="17">
                  <c:v>24.71875</c:v>
                </c:pt>
                <c:pt idx="18">
                  <c:v>21.03125</c:v>
                </c:pt>
                <c:pt idx="19">
                  <c:v>24.03125</c:v>
                </c:pt>
                <c:pt idx="20">
                  <c:v>25.5</c:v>
                </c:pt>
                <c:pt idx="21">
                  <c:v>30.96875</c:v>
                </c:pt>
                <c:pt idx="22">
                  <c:v>28.59375</c:v>
                </c:pt>
                <c:pt idx="23">
                  <c:v>42.21875</c:v>
                </c:pt>
                <c:pt idx="24">
                  <c:v>30.333333</c:v>
                </c:pt>
                <c:pt idx="25">
                  <c:v>39.666666999999997</c:v>
                </c:pt>
                <c:pt idx="26">
                  <c:v>39.69697</c:v>
                </c:pt>
                <c:pt idx="27">
                  <c:v>41.909090999999997</c:v>
                </c:pt>
                <c:pt idx="28">
                  <c:v>45.090909000000003</c:v>
                </c:pt>
                <c:pt idx="29">
                  <c:v>48.212121000000003</c:v>
                </c:pt>
                <c:pt idx="30">
                  <c:v>37.545454999999997</c:v>
                </c:pt>
                <c:pt idx="31">
                  <c:v>38.69697</c:v>
                </c:pt>
                <c:pt idx="32">
                  <c:v>50.272727000000003</c:v>
                </c:pt>
                <c:pt idx="33">
                  <c:v>48.909090999999997</c:v>
                </c:pt>
                <c:pt idx="34">
                  <c:v>54.030303000000004</c:v>
                </c:pt>
                <c:pt idx="35">
                  <c:v>65.242424</c:v>
                </c:pt>
              </c:numCache>
            </c:numRef>
          </c:val>
          <c:smooth val="0"/>
          <c:extLst>
            <c:ext xmlns:c16="http://schemas.microsoft.com/office/drawing/2014/chart" uri="{C3380CC4-5D6E-409C-BE32-E72D297353CC}">
              <c16:uniqueId val="{00000007-3DDF-4956-97B1-1E970A688D8B}"/>
            </c:ext>
          </c:extLst>
        </c:ser>
        <c:dLbls>
          <c:showLegendKey val="0"/>
          <c:showVal val="1"/>
          <c:showCatName val="0"/>
          <c:showSerName val="0"/>
          <c:showPercent val="0"/>
          <c:showBubbleSize val="0"/>
        </c:dLbls>
        <c:marker val="1"/>
        <c:smooth val="0"/>
        <c:axId val="42395136"/>
        <c:axId val="41817152"/>
      </c:lineChart>
      <c:catAx>
        <c:axId val="42395136"/>
        <c:scaling>
          <c:orientation val="minMax"/>
        </c:scaling>
        <c:delete val="0"/>
        <c:axPos val="b"/>
        <c:numFmt formatCode="General" sourceLinked="0"/>
        <c:majorTickMark val="none"/>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s-MX"/>
          </a:p>
        </c:txPr>
        <c:crossAx val="41817152"/>
        <c:crosses val="autoZero"/>
        <c:auto val="1"/>
        <c:lblAlgn val="ctr"/>
        <c:lblOffset val="100"/>
        <c:noMultiLvlLbl val="0"/>
      </c:catAx>
      <c:valAx>
        <c:axId val="41817152"/>
        <c:scaling>
          <c:orientation val="minMax"/>
        </c:scaling>
        <c:delete val="1"/>
        <c:axPos val="l"/>
        <c:numFmt formatCode="General" sourceLinked="1"/>
        <c:majorTickMark val="none"/>
        <c:minorTickMark val="none"/>
        <c:tickLblPos val="nextTo"/>
        <c:crossAx val="42395136"/>
        <c:crosses val="autoZero"/>
        <c:crossBetween val="between"/>
      </c:valAx>
    </c:plotArea>
    <c:legend>
      <c:legendPos val="t"/>
      <c:layout>
        <c:manualLayout>
          <c:xMode val="edge"/>
          <c:yMode val="edge"/>
          <c:x val="6.306976810084973E-2"/>
          <c:y val="6.3011972274732195E-2"/>
          <c:w val="0.40602420648835902"/>
          <c:h val="4.3007506859374149E-2"/>
        </c:manualLayout>
      </c:layout>
      <c:overlay val="0"/>
      <c:txPr>
        <a:bodyPr/>
        <a:lstStyle/>
        <a:p>
          <a:pPr>
            <a:defRPr>
              <a:latin typeface="Arial" panose="020B0604020202020204" pitchFamily="34" charset="0"/>
              <a:cs typeface="Arial" panose="020B0604020202020204" pitchFamily="34" charset="0"/>
            </a:defRPr>
          </a:pPr>
          <a:endParaRPr lang="es-MX"/>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'F52'!$B$7:$B$9</c:f>
              <c:strCache>
                <c:ptCount val="3"/>
                <c:pt idx="0">
                  <c:v>19</c:v>
                </c:pt>
                <c:pt idx="1">
                  <c:v>152</c:v>
                </c:pt>
                <c:pt idx="2">
                  <c:v>1406</c:v>
                </c:pt>
              </c:strCache>
            </c:strRef>
          </c:tx>
          <c:dPt>
            <c:idx val="0"/>
            <c:bubble3D val="0"/>
            <c:spPr>
              <a:solidFill>
                <a:schemeClr val="bg2">
                  <a:lumMod val="25000"/>
                </a:schemeClr>
              </a:solidFill>
            </c:spPr>
            <c:extLst>
              <c:ext xmlns:c16="http://schemas.microsoft.com/office/drawing/2014/chart" uri="{C3380CC4-5D6E-409C-BE32-E72D297353CC}">
                <c16:uniqueId val="{00000001-E599-4527-A11B-670F147F84BC}"/>
              </c:ext>
            </c:extLst>
          </c:dPt>
          <c:dPt>
            <c:idx val="1"/>
            <c:bubble3D val="0"/>
            <c:spPr>
              <a:solidFill>
                <a:srgbClr val="7C878E"/>
              </a:solidFill>
            </c:spPr>
            <c:extLst>
              <c:ext xmlns:c16="http://schemas.microsoft.com/office/drawing/2014/chart" uri="{C3380CC4-5D6E-409C-BE32-E72D297353CC}">
                <c16:uniqueId val="{00000003-E599-4527-A11B-670F147F84BC}"/>
              </c:ext>
            </c:extLst>
          </c:dPt>
          <c:dPt>
            <c:idx val="2"/>
            <c:bubble3D val="0"/>
            <c:spPr>
              <a:solidFill>
                <a:srgbClr val="FBBB27"/>
              </a:solidFill>
            </c:spPr>
            <c:extLst>
              <c:ext xmlns:c16="http://schemas.microsoft.com/office/drawing/2014/chart" uri="{C3380CC4-5D6E-409C-BE32-E72D297353CC}">
                <c16:uniqueId val="{00000005-E599-4527-A11B-670F147F84BC}"/>
              </c:ext>
            </c:extLst>
          </c:dPt>
          <c:dLbls>
            <c:numFmt formatCode="0.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'F52'!$A$7:$A$9</c:f>
              <c:strCache>
                <c:ptCount val="3"/>
                <c:pt idx="0">
                  <c:v>Vehículos eléctricos</c:v>
                </c:pt>
                <c:pt idx="1">
                  <c:v>Vehículos hibridos conectables</c:v>
                </c:pt>
                <c:pt idx="2">
                  <c:v> Vehículos Hibridos no conectables</c:v>
                </c:pt>
              </c:strCache>
            </c:strRef>
          </c:cat>
          <c:val>
            <c:numRef>
              <c:f>'F52'!$B$7:$B$9</c:f>
              <c:numCache>
                <c:formatCode>General</c:formatCode>
                <c:ptCount val="3"/>
                <c:pt idx="0">
                  <c:v>19</c:v>
                </c:pt>
                <c:pt idx="1">
                  <c:v>152</c:v>
                </c:pt>
                <c:pt idx="2">
                  <c:v>1406</c:v>
                </c:pt>
              </c:numCache>
            </c:numRef>
          </c:val>
          <c:extLst>
            <c:ext xmlns:c16="http://schemas.microsoft.com/office/drawing/2014/chart" uri="{C3380CC4-5D6E-409C-BE32-E72D297353CC}">
              <c16:uniqueId val="{00000006-E599-4527-A11B-670F147F84BC}"/>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'F53'!$B$8</c:f>
              <c:strCache>
                <c:ptCount val="1"/>
                <c:pt idx="0">
                  <c:v>Total de unidades</c:v>
                </c:pt>
              </c:strCache>
            </c:strRef>
          </c:tx>
          <c:spPr>
            <a:solidFill>
              <a:srgbClr val="606868"/>
            </a:solidFill>
            <a:ln>
              <a:noFill/>
            </a:ln>
            <a:effectLst/>
          </c:spPr>
          <c:invertIfNegative val="0"/>
          <c:dPt>
            <c:idx val="13"/>
            <c:invertIfNegative val="0"/>
            <c:bubble3D val="0"/>
            <c:extLst>
              <c:ext xmlns:c16="http://schemas.microsoft.com/office/drawing/2014/chart" uri="{C3380CC4-5D6E-409C-BE32-E72D297353CC}">
                <c16:uniqueId val="{00000000-77C1-4DEA-807D-02C6439588D5}"/>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'F53'!$A$9:$A$40</c:f>
              <c:strCache>
                <c:ptCount val="32"/>
                <c:pt idx="0">
                  <c:v>Nayarit</c:v>
                </c:pt>
                <c:pt idx="1">
                  <c:v>Campeche</c:v>
                </c:pt>
                <c:pt idx="2">
                  <c:v>Chiapas</c:v>
                </c:pt>
                <c:pt idx="3">
                  <c:v>Guerrero</c:v>
                </c:pt>
                <c:pt idx="4">
                  <c:v>Zacatecas</c:v>
                </c:pt>
                <c:pt idx="5">
                  <c:v>Baja California Sur</c:v>
                </c:pt>
                <c:pt idx="6">
                  <c:v>Durango</c:v>
                </c:pt>
                <c:pt idx="7">
                  <c:v>Tlaxcala</c:v>
                </c:pt>
                <c:pt idx="8">
                  <c:v>Tabasco</c:v>
                </c:pt>
                <c:pt idx="9">
                  <c:v>Colima</c:v>
                </c:pt>
                <c:pt idx="10">
                  <c:v>Aguascalientes</c:v>
                </c:pt>
                <c:pt idx="11">
                  <c:v>Quintana Roo</c:v>
                </c:pt>
                <c:pt idx="12">
                  <c:v>Tamaulipas</c:v>
                </c:pt>
                <c:pt idx="13">
                  <c:v>Sonora</c:v>
                </c:pt>
                <c:pt idx="14">
                  <c:v>Baja California</c:v>
                </c:pt>
                <c:pt idx="15">
                  <c:v>Chihuahua</c:v>
                </c:pt>
                <c:pt idx="16">
                  <c:v>Yucatán</c:v>
                </c:pt>
                <c:pt idx="17">
                  <c:v>Hidalgo</c:v>
                </c:pt>
                <c:pt idx="18">
                  <c:v>San Luis Potosí</c:v>
                </c:pt>
                <c:pt idx="19">
                  <c:v>Coahuila </c:v>
                </c:pt>
                <c:pt idx="20">
                  <c:v>Sinaloa</c:v>
                </c:pt>
                <c:pt idx="21">
                  <c:v>Morelos</c:v>
                </c:pt>
                <c:pt idx="22">
                  <c:v>Oaxaca</c:v>
                </c:pt>
                <c:pt idx="23">
                  <c:v>Veracruz </c:v>
                </c:pt>
                <c:pt idx="24">
                  <c:v>Guanajuato</c:v>
                </c:pt>
                <c:pt idx="25">
                  <c:v>Puebla</c:v>
                </c:pt>
                <c:pt idx="26">
                  <c:v>Querétaro </c:v>
                </c:pt>
                <c:pt idx="27">
                  <c:v>Michoacán </c:v>
                </c:pt>
                <c:pt idx="28">
                  <c:v>Nuevo León</c:v>
                </c:pt>
                <c:pt idx="29">
                  <c:v>Jalisco</c:v>
                </c:pt>
                <c:pt idx="30">
                  <c:v>Estado de México</c:v>
                </c:pt>
                <c:pt idx="31">
                  <c:v>Ciudad de México</c:v>
                </c:pt>
              </c:strCache>
            </c:strRef>
          </c:cat>
          <c:val>
            <c:numRef>
              <c:f>'F53'!$B$9:$B$40</c:f>
              <c:numCache>
                <c:formatCode>_-* #,##0\ _€_-;\-* #,##0\ _€_-;_-* "-"??\ _€_-;_-@_-</c:formatCode>
                <c:ptCount val="32"/>
                <c:pt idx="0">
                  <c:v>9</c:v>
                </c:pt>
                <c:pt idx="1">
                  <c:v>38</c:v>
                </c:pt>
                <c:pt idx="2">
                  <c:v>44</c:v>
                </c:pt>
                <c:pt idx="3">
                  <c:v>52</c:v>
                </c:pt>
                <c:pt idx="4">
                  <c:v>55</c:v>
                </c:pt>
                <c:pt idx="5">
                  <c:v>55</c:v>
                </c:pt>
                <c:pt idx="6">
                  <c:v>63</c:v>
                </c:pt>
                <c:pt idx="7">
                  <c:v>71</c:v>
                </c:pt>
                <c:pt idx="8">
                  <c:v>72</c:v>
                </c:pt>
                <c:pt idx="9">
                  <c:v>97</c:v>
                </c:pt>
                <c:pt idx="10">
                  <c:v>128</c:v>
                </c:pt>
                <c:pt idx="11">
                  <c:v>148</c:v>
                </c:pt>
                <c:pt idx="12">
                  <c:v>153</c:v>
                </c:pt>
                <c:pt idx="13">
                  <c:v>167</c:v>
                </c:pt>
                <c:pt idx="14">
                  <c:v>197</c:v>
                </c:pt>
                <c:pt idx="15">
                  <c:v>199</c:v>
                </c:pt>
                <c:pt idx="16">
                  <c:v>203</c:v>
                </c:pt>
                <c:pt idx="17">
                  <c:v>209</c:v>
                </c:pt>
                <c:pt idx="18">
                  <c:v>227</c:v>
                </c:pt>
                <c:pt idx="19">
                  <c:v>240</c:v>
                </c:pt>
                <c:pt idx="20">
                  <c:v>265</c:v>
                </c:pt>
                <c:pt idx="21">
                  <c:v>335</c:v>
                </c:pt>
                <c:pt idx="22">
                  <c:v>350</c:v>
                </c:pt>
                <c:pt idx="23">
                  <c:v>353</c:v>
                </c:pt>
                <c:pt idx="24">
                  <c:v>475</c:v>
                </c:pt>
                <c:pt idx="25">
                  <c:v>480</c:v>
                </c:pt>
                <c:pt idx="26">
                  <c:v>490</c:v>
                </c:pt>
                <c:pt idx="27">
                  <c:v>729</c:v>
                </c:pt>
                <c:pt idx="28">
                  <c:v>783</c:v>
                </c:pt>
                <c:pt idx="29">
                  <c:v>1577</c:v>
                </c:pt>
                <c:pt idx="30">
                  <c:v>2778</c:v>
                </c:pt>
                <c:pt idx="31">
                  <c:v>6257</c:v>
                </c:pt>
              </c:numCache>
            </c:numRef>
          </c:val>
          <c:extLst>
            <c:ext xmlns:c16="http://schemas.microsoft.com/office/drawing/2014/chart" uri="{C3380CC4-5D6E-409C-BE32-E72D297353CC}">
              <c16:uniqueId val="{00000001-77C1-4DEA-807D-02C6439588D5}"/>
            </c:ext>
          </c:extLst>
        </c:ser>
        <c:dLbls>
          <c:showLegendKey val="0"/>
          <c:showVal val="0"/>
          <c:showCatName val="0"/>
          <c:showSerName val="0"/>
          <c:showPercent val="0"/>
          <c:showBubbleSize val="0"/>
        </c:dLbls>
        <c:gapWidth val="50"/>
        <c:axId val="49014272"/>
        <c:axId val="49015808"/>
      </c:barChart>
      <c:catAx>
        <c:axId val="49014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015808"/>
        <c:crosses val="autoZero"/>
        <c:auto val="1"/>
        <c:lblAlgn val="ctr"/>
        <c:lblOffset val="100"/>
        <c:noMultiLvlLbl val="0"/>
      </c:catAx>
      <c:valAx>
        <c:axId val="49015808"/>
        <c:scaling>
          <c:orientation val="minMax"/>
        </c:scaling>
        <c:delete val="1"/>
        <c:axPos val="b"/>
        <c:numFmt formatCode="_-* #,##0\ _€_-;\-* #,##0\ _€_-;_-* &quot;-&quot;??\ _€_-;_-@_-" sourceLinked="1"/>
        <c:majorTickMark val="none"/>
        <c:minorTickMark val="none"/>
        <c:tickLblPos val="nextTo"/>
        <c:crossAx val="4901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606868"/>
            </a:solidFill>
            <a:ln>
              <a:noFill/>
            </a:ln>
            <a:effectLst/>
          </c:spPr>
          <c:invertIfNegative val="0"/>
          <c:dPt>
            <c:idx val="13"/>
            <c:invertIfNegative val="0"/>
            <c:bubble3D val="0"/>
            <c:extLst>
              <c:ext xmlns:c16="http://schemas.microsoft.com/office/drawing/2014/chart" uri="{C3380CC4-5D6E-409C-BE32-E72D297353CC}">
                <c16:uniqueId val="{00000000-1CA7-4249-B3DD-85C815C21B30}"/>
              </c:ext>
            </c:extLst>
          </c:dPt>
          <c:dPt>
            <c:idx val="14"/>
            <c:invertIfNegative val="0"/>
            <c:bubble3D val="0"/>
            <c:spPr>
              <a:solidFill>
                <a:srgbClr val="FBBB27"/>
              </a:solidFill>
              <a:ln>
                <a:noFill/>
              </a:ln>
              <a:effectLst/>
            </c:spPr>
            <c:extLst>
              <c:ext xmlns:c16="http://schemas.microsoft.com/office/drawing/2014/chart" uri="{C3380CC4-5D6E-409C-BE32-E72D297353CC}">
                <c16:uniqueId val="{00000002-1CA7-4249-B3DD-85C815C21B30}"/>
              </c:ext>
            </c:extLst>
          </c:dPt>
          <c:dLbls>
            <c:dLbl>
              <c:idx val="0"/>
              <c:layout>
                <c:manualLayout>
                  <c:x val="-0.2194442257217847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A7-4249-B3DD-85C815C21B30}"/>
                </c:ext>
              </c:extLst>
            </c:dLbl>
            <c:dLbl>
              <c:idx val="1"/>
              <c:layout>
                <c:manualLayout>
                  <c:x val="-0.1944444444444444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A7-4249-B3DD-85C815C21B30}"/>
                </c:ext>
              </c:extLst>
            </c:dLbl>
            <c:dLbl>
              <c:idx val="2"/>
              <c:layout>
                <c:manualLayout>
                  <c:x val="-0.155555555555555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A7-4249-B3DD-85C815C21B30}"/>
                </c:ext>
              </c:extLst>
            </c:dLbl>
            <c:spPr>
              <a:noFill/>
              <a:ln>
                <a:noFill/>
              </a:ln>
              <a:effectLst/>
            </c:spPr>
            <c:txPr>
              <a:bodyPr rot="0" spcFirstLastPara="1" vertOverflow="ellipsis" vert="horz" wrap="square" lIns="90000" tIns="46800" bIns="46800" anchor="b" anchorCtr="0"/>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'F54'!$A$7:$A$38</c:f>
              <c:strCache>
                <c:ptCount val="32"/>
                <c:pt idx="0">
                  <c:v>Zacatecas</c:v>
                </c:pt>
                <c:pt idx="1">
                  <c:v>Tlaxcala</c:v>
                </c:pt>
                <c:pt idx="2">
                  <c:v>Tabasco</c:v>
                </c:pt>
                <c:pt idx="3">
                  <c:v>Oaxaca</c:v>
                </c:pt>
                <c:pt idx="4">
                  <c:v>Ciudad de México</c:v>
                </c:pt>
                <c:pt idx="5">
                  <c:v>Coahuila </c:v>
                </c:pt>
                <c:pt idx="6">
                  <c:v>Chiapas</c:v>
                </c:pt>
                <c:pt idx="7">
                  <c:v>San Luis Potosí</c:v>
                </c:pt>
                <c:pt idx="8">
                  <c:v>Quintana Roo</c:v>
                </c:pt>
                <c:pt idx="9">
                  <c:v>Morelos</c:v>
                </c:pt>
                <c:pt idx="10">
                  <c:v>Puebla</c:v>
                </c:pt>
                <c:pt idx="11">
                  <c:v>Colima</c:v>
                </c:pt>
                <c:pt idx="12">
                  <c:v>Estado de México</c:v>
                </c:pt>
                <c:pt idx="13">
                  <c:v>Baja California</c:v>
                </c:pt>
                <c:pt idx="14">
                  <c:v>Jalisco</c:v>
                </c:pt>
                <c:pt idx="15">
                  <c:v>Guerrero</c:v>
                </c:pt>
                <c:pt idx="16">
                  <c:v>Guanajuato</c:v>
                </c:pt>
                <c:pt idx="17">
                  <c:v>Chihuahua</c:v>
                </c:pt>
                <c:pt idx="18">
                  <c:v>Michoacán </c:v>
                </c:pt>
                <c:pt idx="19">
                  <c:v>Nayarit</c:v>
                </c:pt>
                <c:pt idx="20">
                  <c:v>Hidalgo</c:v>
                </c:pt>
                <c:pt idx="21">
                  <c:v>Baja California Sur</c:v>
                </c:pt>
                <c:pt idx="22">
                  <c:v>Durango</c:v>
                </c:pt>
                <c:pt idx="23">
                  <c:v>Aguascalientes</c:v>
                </c:pt>
                <c:pt idx="24">
                  <c:v>Campeche</c:v>
                </c:pt>
                <c:pt idx="25">
                  <c:v>Sinaloa</c:v>
                </c:pt>
                <c:pt idx="26">
                  <c:v>Veracruz </c:v>
                </c:pt>
                <c:pt idx="27">
                  <c:v>Tamaulipas</c:v>
                </c:pt>
                <c:pt idx="28">
                  <c:v>Nuevo León</c:v>
                </c:pt>
                <c:pt idx="29">
                  <c:v>Querétaro </c:v>
                </c:pt>
                <c:pt idx="30">
                  <c:v>Sonora</c:v>
                </c:pt>
                <c:pt idx="31">
                  <c:v>Yucatán</c:v>
                </c:pt>
              </c:strCache>
            </c:strRef>
          </c:cat>
          <c:val>
            <c:numRef>
              <c:f>'F54'!$B$7:$B$38</c:f>
              <c:numCache>
                <c:formatCode>0.0%</c:formatCode>
                <c:ptCount val="32"/>
                <c:pt idx="0">
                  <c:v>-0.99478870570399847</c:v>
                </c:pt>
                <c:pt idx="1">
                  <c:v>-0.61827956989247312</c:v>
                </c:pt>
                <c:pt idx="2">
                  <c:v>-0.13253012048192769</c:v>
                </c:pt>
                <c:pt idx="3">
                  <c:v>0.320754716981132</c:v>
                </c:pt>
                <c:pt idx="4">
                  <c:v>0.3464600817731871</c:v>
                </c:pt>
                <c:pt idx="5">
                  <c:v>0.37142857142857144</c:v>
                </c:pt>
                <c:pt idx="6">
                  <c:v>0.375</c:v>
                </c:pt>
                <c:pt idx="7">
                  <c:v>0.46451612903225814</c:v>
                </c:pt>
                <c:pt idx="8">
                  <c:v>0.57446808510638303</c:v>
                </c:pt>
                <c:pt idx="9">
                  <c:v>0.70050761421319807</c:v>
                </c:pt>
                <c:pt idx="10">
                  <c:v>0.7021276595744681</c:v>
                </c:pt>
                <c:pt idx="11">
                  <c:v>0.90196078431372539</c:v>
                </c:pt>
                <c:pt idx="12">
                  <c:v>0.94674141555711278</c:v>
                </c:pt>
                <c:pt idx="13">
                  <c:v>0.95049504950495045</c:v>
                </c:pt>
                <c:pt idx="14">
                  <c:v>0.97124999999999995</c:v>
                </c:pt>
                <c:pt idx="15">
                  <c:v>1.08</c:v>
                </c:pt>
                <c:pt idx="16">
                  <c:v>1.0833333333333335</c:v>
                </c:pt>
                <c:pt idx="17">
                  <c:v>1.1630434782608696</c:v>
                </c:pt>
                <c:pt idx="18">
                  <c:v>1.1632047477744809</c:v>
                </c:pt>
                <c:pt idx="19">
                  <c:v>1.25</c:v>
                </c:pt>
                <c:pt idx="20">
                  <c:v>1.2717391304347827</c:v>
                </c:pt>
                <c:pt idx="21">
                  <c:v>1.2916666666666665</c:v>
                </c:pt>
                <c:pt idx="22">
                  <c:v>1.3333333333333335</c:v>
                </c:pt>
                <c:pt idx="23">
                  <c:v>1.5098039215686274</c:v>
                </c:pt>
                <c:pt idx="24">
                  <c:v>1.5333333333333332</c:v>
                </c:pt>
                <c:pt idx="25">
                  <c:v>2.0113636363636362</c:v>
                </c:pt>
                <c:pt idx="26">
                  <c:v>2.8369565217391304</c:v>
                </c:pt>
                <c:pt idx="27">
                  <c:v>3.1351351351351351</c:v>
                </c:pt>
                <c:pt idx="28">
                  <c:v>3.4237288135593218</c:v>
                </c:pt>
                <c:pt idx="29">
                  <c:v>4.5681818181818183</c:v>
                </c:pt>
                <c:pt idx="30">
                  <c:v>5.1851851851851851</c:v>
                </c:pt>
                <c:pt idx="31">
                  <c:v>6.5185185185185182</c:v>
                </c:pt>
              </c:numCache>
            </c:numRef>
          </c:val>
          <c:extLst>
            <c:ext xmlns:c16="http://schemas.microsoft.com/office/drawing/2014/chart" uri="{C3380CC4-5D6E-409C-BE32-E72D297353CC}">
              <c16:uniqueId val="{00000006-1CA7-4249-B3DD-85C815C21B30}"/>
            </c:ext>
          </c:extLst>
        </c:ser>
        <c:dLbls>
          <c:showLegendKey val="0"/>
          <c:showVal val="0"/>
          <c:showCatName val="0"/>
          <c:showSerName val="0"/>
          <c:showPercent val="0"/>
          <c:showBubbleSize val="0"/>
        </c:dLbls>
        <c:gapWidth val="50"/>
        <c:axId val="49014272"/>
        <c:axId val="49015808"/>
      </c:barChart>
      <c:catAx>
        <c:axId val="4901427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015808"/>
        <c:crosses val="autoZero"/>
        <c:auto val="1"/>
        <c:lblAlgn val="ctr"/>
        <c:lblOffset val="100"/>
        <c:noMultiLvlLbl val="0"/>
      </c:catAx>
      <c:valAx>
        <c:axId val="49015808"/>
        <c:scaling>
          <c:orientation val="minMax"/>
        </c:scaling>
        <c:delete val="0"/>
        <c:axPos val="b"/>
        <c:numFmt formatCode="0%" sourceLinked="0"/>
        <c:majorTickMark val="out"/>
        <c:minorTickMark val="none"/>
        <c:tickLblPos val="nextTo"/>
        <c:crossAx val="4901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7C878E"/>
            </a:solidFill>
          </c:spPr>
          <c:invertIfNegative val="0"/>
          <c:dPt>
            <c:idx val="11"/>
            <c:invertIfNegative val="0"/>
            <c:bubble3D val="0"/>
            <c:spPr>
              <a:solidFill>
                <a:srgbClr val="FBBB27"/>
              </a:solidFill>
            </c:spPr>
            <c:extLst>
              <c:ext xmlns:c16="http://schemas.microsoft.com/office/drawing/2014/chart" uri="{C3380CC4-5D6E-409C-BE32-E72D297353CC}">
                <c16:uniqueId val="{00000001-1D96-406F-B75F-982C21DA6A6B}"/>
              </c:ext>
            </c:extLst>
          </c:dPt>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'F55'!$B$5:$B$16</c:f>
              <c:strCache>
                <c:ptCount val="12"/>
                <c:pt idx="0">
                  <c:v>2008/01</c:v>
                </c:pt>
                <c:pt idx="1">
                  <c:v>2009/01</c:v>
                </c:pt>
                <c:pt idx="2">
                  <c:v>2010/01</c:v>
                </c:pt>
                <c:pt idx="3">
                  <c:v>2011/01</c:v>
                </c:pt>
                <c:pt idx="4">
                  <c:v>2012/01</c:v>
                </c:pt>
                <c:pt idx="5">
                  <c:v>2013/01</c:v>
                </c:pt>
                <c:pt idx="6">
                  <c:v>2014/01</c:v>
                </c:pt>
                <c:pt idx="7">
                  <c:v>2015/01</c:v>
                </c:pt>
                <c:pt idx="8">
                  <c:v>2016/01</c:v>
                </c:pt>
                <c:pt idx="9">
                  <c:v>2017/01</c:v>
                </c:pt>
                <c:pt idx="10">
                  <c:v>2018/01</c:v>
                </c:pt>
                <c:pt idx="11">
                  <c:v>2019/01</c:v>
                </c:pt>
              </c:strCache>
            </c:strRef>
          </c:cat>
          <c:val>
            <c:numRef>
              <c:f>'F55'!$C$5:$C$16</c:f>
              <c:numCache>
                <c:formatCode>General</c:formatCode>
                <c:ptCount val="12"/>
                <c:pt idx="0">
                  <c:v>120914</c:v>
                </c:pt>
                <c:pt idx="1">
                  <c:v>116925</c:v>
                </c:pt>
                <c:pt idx="2">
                  <c:v>110157</c:v>
                </c:pt>
                <c:pt idx="3">
                  <c:v>112026</c:v>
                </c:pt>
                <c:pt idx="4">
                  <c:v>115786</c:v>
                </c:pt>
                <c:pt idx="5">
                  <c:v>110140</c:v>
                </c:pt>
                <c:pt idx="6">
                  <c:v>101782</c:v>
                </c:pt>
                <c:pt idx="7">
                  <c:v>93098</c:v>
                </c:pt>
                <c:pt idx="8">
                  <c:v>93658</c:v>
                </c:pt>
                <c:pt idx="9">
                  <c:v>91435</c:v>
                </c:pt>
                <c:pt idx="10">
                  <c:v>102524</c:v>
                </c:pt>
                <c:pt idx="11">
                  <c:v>112833</c:v>
                </c:pt>
              </c:numCache>
            </c:numRef>
          </c:val>
          <c:extLst>
            <c:ext xmlns:c16="http://schemas.microsoft.com/office/drawing/2014/chart" uri="{C3380CC4-5D6E-409C-BE32-E72D297353CC}">
              <c16:uniqueId val="{00000002-1D96-406F-B75F-982C21DA6A6B}"/>
            </c:ext>
          </c:extLst>
        </c:ser>
        <c:dLbls>
          <c:showLegendKey val="0"/>
          <c:showVal val="0"/>
          <c:showCatName val="0"/>
          <c:showSerName val="0"/>
          <c:showPercent val="0"/>
          <c:showBubbleSize val="0"/>
        </c:dLbls>
        <c:gapWidth val="150"/>
        <c:axId val="44178432"/>
        <c:axId val="44188416"/>
      </c:barChart>
      <c:catAx>
        <c:axId val="441784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44188416"/>
        <c:crosses val="autoZero"/>
        <c:auto val="1"/>
        <c:lblAlgn val="ctr"/>
        <c:lblOffset val="100"/>
        <c:noMultiLvlLbl val="0"/>
      </c:catAx>
      <c:valAx>
        <c:axId val="44188416"/>
        <c:scaling>
          <c:orientation val="minMax"/>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441784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7C878E"/>
            </a:solidFill>
          </c:spPr>
          <c:invertIfNegative val="0"/>
          <c:dPt>
            <c:idx val="11"/>
            <c:invertIfNegative val="0"/>
            <c:bubble3D val="0"/>
            <c:spPr>
              <a:solidFill>
                <a:srgbClr val="FBBB27"/>
              </a:solidFill>
            </c:spPr>
            <c:extLst>
              <c:ext xmlns:c16="http://schemas.microsoft.com/office/drawing/2014/chart" uri="{C3380CC4-5D6E-409C-BE32-E72D297353CC}">
                <c16:uniqueId val="{00000001-6F07-4611-BAF9-025569F8639E}"/>
              </c:ext>
            </c:extLst>
          </c:dPt>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'F56'!$B$6:$B$17</c:f>
              <c:strCache>
                <c:ptCount val="12"/>
                <c:pt idx="0">
                  <c:v>2008/01</c:v>
                </c:pt>
                <c:pt idx="1">
                  <c:v>2009/01</c:v>
                </c:pt>
                <c:pt idx="2">
                  <c:v>2010/01</c:v>
                </c:pt>
                <c:pt idx="3">
                  <c:v>2011/01</c:v>
                </c:pt>
                <c:pt idx="4">
                  <c:v>2012/01</c:v>
                </c:pt>
                <c:pt idx="5">
                  <c:v>2013/01</c:v>
                </c:pt>
                <c:pt idx="6">
                  <c:v>2014/01</c:v>
                </c:pt>
                <c:pt idx="7">
                  <c:v>2015/01</c:v>
                </c:pt>
                <c:pt idx="8">
                  <c:v>2016/01</c:v>
                </c:pt>
                <c:pt idx="9">
                  <c:v>2017/01</c:v>
                </c:pt>
                <c:pt idx="10">
                  <c:v>2018/01</c:v>
                </c:pt>
                <c:pt idx="11">
                  <c:v>2019/01</c:v>
                </c:pt>
              </c:strCache>
            </c:strRef>
          </c:cat>
          <c:val>
            <c:numRef>
              <c:f>'F56'!$C$6:$C$17</c:f>
              <c:numCache>
                <c:formatCode>General</c:formatCode>
                <c:ptCount val="12"/>
                <c:pt idx="0">
                  <c:v>14737</c:v>
                </c:pt>
                <c:pt idx="1">
                  <c:v>14927</c:v>
                </c:pt>
                <c:pt idx="2">
                  <c:v>14981</c:v>
                </c:pt>
                <c:pt idx="3">
                  <c:v>15705</c:v>
                </c:pt>
                <c:pt idx="4">
                  <c:v>16328</c:v>
                </c:pt>
                <c:pt idx="5">
                  <c:v>14755</c:v>
                </c:pt>
                <c:pt idx="6">
                  <c:v>13059</c:v>
                </c:pt>
                <c:pt idx="7">
                  <c:v>11818</c:v>
                </c:pt>
                <c:pt idx="8">
                  <c:v>11692</c:v>
                </c:pt>
                <c:pt idx="9">
                  <c:v>11825</c:v>
                </c:pt>
                <c:pt idx="10">
                  <c:v>12497</c:v>
                </c:pt>
                <c:pt idx="11">
                  <c:v>14529</c:v>
                </c:pt>
              </c:numCache>
            </c:numRef>
          </c:val>
          <c:extLst>
            <c:ext xmlns:c16="http://schemas.microsoft.com/office/drawing/2014/chart" uri="{C3380CC4-5D6E-409C-BE32-E72D297353CC}">
              <c16:uniqueId val="{00000002-6F07-4611-BAF9-025569F8639E}"/>
            </c:ext>
          </c:extLst>
        </c:ser>
        <c:dLbls>
          <c:showLegendKey val="0"/>
          <c:showVal val="0"/>
          <c:showCatName val="0"/>
          <c:showSerName val="0"/>
          <c:showPercent val="0"/>
          <c:showBubbleSize val="0"/>
        </c:dLbls>
        <c:gapWidth val="150"/>
        <c:axId val="44221568"/>
        <c:axId val="44223104"/>
      </c:barChart>
      <c:catAx>
        <c:axId val="442215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44223104"/>
        <c:crosses val="autoZero"/>
        <c:auto val="1"/>
        <c:lblAlgn val="ctr"/>
        <c:lblOffset val="100"/>
        <c:noMultiLvlLbl val="0"/>
      </c:catAx>
      <c:valAx>
        <c:axId val="44223104"/>
        <c:scaling>
          <c:orientation val="minMax"/>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442215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Producción de Carne en Canal de Ganado Bovino</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Enero 2019   1/</a:t>
            </a:r>
          </a:p>
        </c:rich>
      </c:tx>
      <c:overlay val="0"/>
    </c:title>
    <c:autoTitleDeleted val="0"/>
    <c:plotArea>
      <c:layout/>
      <c:barChart>
        <c:barDir val="bar"/>
        <c:grouping val="clustered"/>
        <c:varyColors val="0"/>
        <c:ser>
          <c:idx val="0"/>
          <c:order val="0"/>
          <c:tx>
            <c:strRef>
              <c:f>'F57'!$B$8</c:f>
              <c:strCache>
                <c:ptCount val="1"/>
                <c:pt idx="0">
                  <c:v>Producción de Carne en Canal</c:v>
                </c:pt>
              </c:strCache>
            </c:strRef>
          </c:tx>
          <c:invertIfNegative val="0"/>
          <c:dPt>
            <c:idx val="0"/>
            <c:invertIfNegative val="0"/>
            <c:bubble3D val="0"/>
            <c:spPr>
              <a:solidFill>
                <a:srgbClr val="C9C9C9"/>
              </a:solidFill>
            </c:spPr>
            <c:extLst>
              <c:ext xmlns:c16="http://schemas.microsoft.com/office/drawing/2014/chart" uri="{C3380CC4-5D6E-409C-BE32-E72D297353CC}">
                <c16:uniqueId val="{00000001-60B4-4FD0-8A39-0B712D2AFBD5}"/>
              </c:ext>
            </c:extLst>
          </c:dPt>
          <c:dPt>
            <c:idx val="1"/>
            <c:invertIfNegative val="0"/>
            <c:bubble3D val="0"/>
            <c:spPr>
              <a:solidFill>
                <a:srgbClr val="C9C9C9"/>
              </a:solidFill>
            </c:spPr>
            <c:extLst>
              <c:ext xmlns:c16="http://schemas.microsoft.com/office/drawing/2014/chart" uri="{C3380CC4-5D6E-409C-BE32-E72D297353CC}">
                <c16:uniqueId val="{00000003-60B4-4FD0-8A39-0B712D2AFBD5}"/>
              </c:ext>
            </c:extLst>
          </c:dPt>
          <c:dPt>
            <c:idx val="2"/>
            <c:invertIfNegative val="0"/>
            <c:bubble3D val="0"/>
            <c:spPr>
              <a:solidFill>
                <a:srgbClr val="C9C9C9"/>
              </a:solidFill>
            </c:spPr>
            <c:extLst>
              <c:ext xmlns:c16="http://schemas.microsoft.com/office/drawing/2014/chart" uri="{C3380CC4-5D6E-409C-BE32-E72D297353CC}">
                <c16:uniqueId val="{00000005-60B4-4FD0-8A39-0B712D2AFBD5}"/>
              </c:ext>
            </c:extLst>
          </c:dPt>
          <c:dPt>
            <c:idx val="3"/>
            <c:invertIfNegative val="0"/>
            <c:bubble3D val="0"/>
            <c:spPr>
              <a:solidFill>
                <a:srgbClr val="C9C9C9"/>
              </a:solidFill>
            </c:spPr>
            <c:extLst>
              <c:ext xmlns:c16="http://schemas.microsoft.com/office/drawing/2014/chart" uri="{C3380CC4-5D6E-409C-BE32-E72D297353CC}">
                <c16:uniqueId val="{00000007-60B4-4FD0-8A39-0B712D2AFBD5}"/>
              </c:ext>
            </c:extLst>
          </c:dPt>
          <c:dPt>
            <c:idx val="4"/>
            <c:invertIfNegative val="0"/>
            <c:bubble3D val="0"/>
            <c:spPr>
              <a:solidFill>
                <a:srgbClr val="C9C9C9"/>
              </a:solidFill>
            </c:spPr>
            <c:extLst>
              <c:ext xmlns:c16="http://schemas.microsoft.com/office/drawing/2014/chart" uri="{C3380CC4-5D6E-409C-BE32-E72D297353CC}">
                <c16:uniqueId val="{00000009-60B4-4FD0-8A39-0B712D2AFBD5}"/>
              </c:ext>
            </c:extLst>
          </c:dPt>
          <c:dPt>
            <c:idx val="5"/>
            <c:invertIfNegative val="0"/>
            <c:bubble3D val="0"/>
            <c:spPr>
              <a:solidFill>
                <a:srgbClr val="C9C9C9"/>
              </a:solidFill>
            </c:spPr>
            <c:extLst>
              <c:ext xmlns:c16="http://schemas.microsoft.com/office/drawing/2014/chart" uri="{C3380CC4-5D6E-409C-BE32-E72D297353CC}">
                <c16:uniqueId val="{0000000B-60B4-4FD0-8A39-0B712D2AFBD5}"/>
              </c:ext>
            </c:extLst>
          </c:dPt>
          <c:dPt>
            <c:idx val="6"/>
            <c:invertIfNegative val="0"/>
            <c:bubble3D val="0"/>
            <c:spPr>
              <a:solidFill>
                <a:srgbClr val="C9C9C9"/>
              </a:solidFill>
            </c:spPr>
            <c:extLst>
              <c:ext xmlns:c16="http://schemas.microsoft.com/office/drawing/2014/chart" uri="{C3380CC4-5D6E-409C-BE32-E72D297353CC}">
                <c16:uniqueId val="{0000000D-60B4-4FD0-8A39-0B712D2AFBD5}"/>
              </c:ext>
            </c:extLst>
          </c:dPt>
          <c:dPt>
            <c:idx val="7"/>
            <c:invertIfNegative val="0"/>
            <c:bubble3D val="0"/>
            <c:spPr>
              <a:solidFill>
                <a:srgbClr val="C9C9C9"/>
              </a:solidFill>
            </c:spPr>
            <c:extLst>
              <c:ext xmlns:c16="http://schemas.microsoft.com/office/drawing/2014/chart" uri="{C3380CC4-5D6E-409C-BE32-E72D297353CC}">
                <c16:uniqueId val="{0000000F-60B4-4FD0-8A39-0B712D2AFBD5}"/>
              </c:ext>
            </c:extLst>
          </c:dPt>
          <c:dPt>
            <c:idx val="8"/>
            <c:invertIfNegative val="0"/>
            <c:bubble3D val="0"/>
            <c:spPr>
              <a:solidFill>
                <a:srgbClr val="C9C9C9"/>
              </a:solidFill>
            </c:spPr>
            <c:extLst>
              <c:ext xmlns:c16="http://schemas.microsoft.com/office/drawing/2014/chart" uri="{C3380CC4-5D6E-409C-BE32-E72D297353CC}">
                <c16:uniqueId val="{00000011-60B4-4FD0-8A39-0B712D2AFBD5}"/>
              </c:ext>
            </c:extLst>
          </c:dPt>
          <c:dPt>
            <c:idx val="9"/>
            <c:invertIfNegative val="0"/>
            <c:bubble3D val="0"/>
            <c:spPr>
              <a:solidFill>
                <a:srgbClr val="C9C9C9"/>
              </a:solidFill>
            </c:spPr>
            <c:extLst>
              <c:ext xmlns:c16="http://schemas.microsoft.com/office/drawing/2014/chart" uri="{C3380CC4-5D6E-409C-BE32-E72D297353CC}">
                <c16:uniqueId val="{00000013-60B4-4FD0-8A39-0B712D2AFBD5}"/>
              </c:ext>
            </c:extLst>
          </c:dPt>
          <c:dPt>
            <c:idx val="10"/>
            <c:invertIfNegative val="0"/>
            <c:bubble3D val="0"/>
            <c:spPr>
              <a:solidFill>
                <a:srgbClr val="C9C9C9"/>
              </a:solidFill>
            </c:spPr>
            <c:extLst>
              <c:ext xmlns:c16="http://schemas.microsoft.com/office/drawing/2014/chart" uri="{C3380CC4-5D6E-409C-BE32-E72D297353CC}">
                <c16:uniqueId val="{00000015-60B4-4FD0-8A39-0B712D2AFBD5}"/>
              </c:ext>
            </c:extLst>
          </c:dPt>
          <c:dPt>
            <c:idx val="11"/>
            <c:invertIfNegative val="0"/>
            <c:bubble3D val="0"/>
            <c:spPr>
              <a:solidFill>
                <a:srgbClr val="C9C9C9"/>
              </a:solidFill>
            </c:spPr>
            <c:extLst>
              <c:ext xmlns:c16="http://schemas.microsoft.com/office/drawing/2014/chart" uri="{C3380CC4-5D6E-409C-BE32-E72D297353CC}">
                <c16:uniqueId val="{00000017-60B4-4FD0-8A39-0B712D2AFBD5}"/>
              </c:ext>
            </c:extLst>
          </c:dPt>
          <c:dPt>
            <c:idx val="12"/>
            <c:invertIfNegative val="0"/>
            <c:bubble3D val="0"/>
            <c:spPr>
              <a:solidFill>
                <a:srgbClr val="C9C9C9"/>
              </a:solidFill>
            </c:spPr>
            <c:extLst>
              <c:ext xmlns:c16="http://schemas.microsoft.com/office/drawing/2014/chart" uri="{C3380CC4-5D6E-409C-BE32-E72D297353CC}">
                <c16:uniqueId val="{00000019-60B4-4FD0-8A39-0B712D2AFBD5}"/>
              </c:ext>
            </c:extLst>
          </c:dPt>
          <c:dPt>
            <c:idx val="13"/>
            <c:invertIfNegative val="0"/>
            <c:bubble3D val="0"/>
            <c:spPr>
              <a:solidFill>
                <a:srgbClr val="C9C9C9"/>
              </a:solidFill>
            </c:spPr>
            <c:extLst>
              <c:ext xmlns:c16="http://schemas.microsoft.com/office/drawing/2014/chart" uri="{C3380CC4-5D6E-409C-BE32-E72D297353CC}">
                <c16:uniqueId val="{0000001B-60B4-4FD0-8A39-0B712D2AFBD5}"/>
              </c:ext>
            </c:extLst>
          </c:dPt>
          <c:dPt>
            <c:idx val="14"/>
            <c:invertIfNegative val="0"/>
            <c:bubble3D val="0"/>
            <c:spPr>
              <a:solidFill>
                <a:srgbClr val="7C7C7C"/>
              </a:solidFill>
            </c:spPr>
            <c:extLst>
              <c:ext xmlns:c16="http://schemas.microsoft.com/office/drawing/2014/chart" uri="{C3380CC4-5D6E-409C-BE32-E72D297353CC}">
                <c16:uniqueId val="{0000001D-60B4-4FD0-8A39-0B712D2AFBD5}"/>
              </c:ext>
            </c:extLst>
          </c:dPt>
          <c:dPt>
            <c:idx val="15"/>
            <c:invertIfNegative val="0"/>
            <c:bubble3D val="0"/>
            <c:spPr>
              <a:solidFill>
                <a:srgbClr val="7C7C7C"/>
              </a:solidFill>
            </c:spPr>
            <c:extLst>
              <c:ext xmlns:c16="http://schemas.microsoft.com/office/drawing/2014/chart" uri="{C3380CC4-5D6E-409C-BE32-E72D297353CC}">
                <c16:uniqueId val="{0000001F-60B4-4FD0-8A39-0B712D2AFBD5}"/>
              </c:ext>
            </c:extLst>
          </c:dPt>
          <c:dPt>
            <c:idx val="16"/>
            <c:invertIfNegative val="0"/>
            <c:bubble3D val="0"/>
            <c:spPr>
              <a:solidFill>
                <a:srgbClr val="7C7C7C"/>
              </a:solidFill>
            </c:spPr>
            <c:extLst>
              <c:ext xmlns:c16="http://schemas.microsoft.com/office/drawing/2014/chart" uri="{C3380CC4-5D6E-409C-BE32-E72D297353CC}">
                <c16:uniqueId val="{00000021-60B4-4FD0-8A39-0B712D2AFBD5}"/>
              </c:ext>
            </c:extLst>
          </c:dPt>
          <c:dPt>
            <c:idx val="17"/>
            <c:invertIfNegative val="0"/>
            <c:bubble3D val="0"/>
            <c:spPr>
              <a:solidFill>
                <a:srgbClr val="7C7C7C"/>
              </a:solidFill>
            </c:spPr>
            <c:extLst>
              <c:ext xmlns:c16="http://schemas.microsoft.com/office/drawing/2014/chart" uri="{C3380CC4-5D6E-409C-BE32-E72D297353CC}">
                <c16:uniqueId val="{00000023-60B4-4FD0-8A39-0B712D2AFBD5}"/>
              </c:ext>
            </c:extLst>
          </c:dPt>
          <c:dPt>
            <c:idx val="18"/>
            <c:invertIfNegative val="0"/>
            <c:bubble3D val="0"/>
            <c:spPr>
              <a:solidFill>
                <a:srgbClr val="7C7C7C"/>
              </a:solidFill>
            </c:spPr>
            <c:extLst>
              <c:ext xmlns:c16="http://schemas.microsoft.com/office/drawing/2014/chart" uri="{C3380CC4-5D6E-409C-BE32-E72D297353CC}">
                <c16:uniqueId val="{00000025-60B4-4FD0-8A39-0B712D2AFBD5}"/>
              </c:ext>
            </c:extLst>
          </c:dPt>
          <c:dPt>
            <c:idx val="19"/>
            <c:invertIfNegative val="0"/>
            <c:bubble3D val="0"/>
            <c:spPr>
              <a:solidFill>
                <a:srgbClr val="7C7C7C"/>
              </a:solidFill>
            </c:spPr>
            <c:extLst>
              <c:ext xmlns:c16="http://schemas.microsoft.com/office/drawing/2014/chart" uri="{C3380CC4-5D6E-409C-BE32-E72D297353CC}">
                <c16:uniqueId val="{00000027-60B4-4FD0-8A39-0B712D2AFBD5}"/>
              </c:ext>
            </c:extLst>
          </c:dPt>
          <c:dPt>
            <c:idx val="20"/>
            <c:invertIfNegative val="0"/>
            <c:bubble3D val="0"/>
            <c:spPr>
              <a:solidFill>
                <a:srgbClr val="7C7C7C"/>
              </a:solidFill>
            </c:spPr>
            <c:extLst>
              <c:ext xmlns:c16="http://schemas.microsoft.com/office/drawing/2014/chart" uri="{C3380CC4-5D6E-409C-BE32-E72D297353CC}">
                <c16:uniqueId val="{00000029-60B4-4FD0-8A39-0B712D2AFBD5}"/>
              </c:ext>
            </c:extLst>
          </c:dPt>
          <c:dPt>
            <c:idx val="21"/>
            <c:invertIfNegative val="0"/>
            <c:bubble3D val="0"/>
            <c:spPr>
              <a:solidFill>
                <a:srgbClr val="7C7C7C"/>
              </a:solidFill>
            </c:spPr>
            <c:extLst>
              <c:ext xmlns:c16="http://schemas.microsoft.com/office/drawing/2014/chart" uri="{C3380CC4-5D6E-409C-BE32-E72D297353CC}">
                <c16:uniqueId val="{0000002B-60B4-4FD0-8A39-0B712D2AFBD5}"/>
              </c:ext>
            </c:extLst>
          </c:dPt>
          <c:dPt>
            <c:idx val="22"/>
            <c:invertIfNegative val="0"/>
            <c:bubble3D val="0"/>
            <c:spPr>
              <a:solidFill>
                <a:srgbClr val="7C7C7C"/>
              </a:solidFill>
            </c:spPr>
            <c:extLst>
              <c:ext xmlns:c16="http://schemas.microsoft.com/office/drawing/2014/chart" uri="{C3380CC4-5D6E-409C-BE32-E72D297353CC}">
                <c16:uniqueId val="{0000002D-60B4-4FD0-8A39-0B712D2AFBD5}"/>
              </c:ext>
            </c:extLst>
          </c:dPt>
          <c:dPt>
            <c:idx val="23"/>
            <c:invertIfNegative val="0"/>
            <c:bubble3D val="0"/>
            <c:spPr>
              <a:solidFill>
                <a:srgbClr val="7C7C7C"/>
              </a:solidFill>
            </c:spPr>
            <c:extLst>
              <c:ext xmlns:c16="http://schemas.microsoft.com/office/drawing/2014/chart" uri="{C3380CC4-5D6E-409C-BE32-E72D297353CC}">
                <c16:uniqueId val="{0000002F-60B4-4FD0-8A39-0B712D2AFBD5}"/>
              </c:ext>
            </c:extLst>
          </c:dPt>
          <c:dPt>
            <c:idx val="24"/>
            <c:invertIfNegative val="0"/>
            <c:bubble3D val="0"/>
            <c:spPr>
              <a:solidFill>
                <a:srgbClr val="7C7C7C"/>
              </a:solidFill>
            </c:spPr>
            <c:extLst>
              <c:ext xmlns:c16="http://schemas.microsoft.com/office/drawing/2014/chart" uri="{C3380CC4-5D6E-409C-BE32-E72D297353CC}">
                <c16:uniqueId val="{00000031-60B4-4FD0-8A39-0B712D2AFBD5}"/>
              </c:ext>
            </c:extLst>
          </c:dPt>
          <c:dPt>
            <c:idx val="25"/>
            <c:invertIfNegative val="0"/>
            <c:bubble3D val="0"/>
            <c:spPr>
              <a:solidFill>
                <a:srgbClr val="7C7C7C"/>
              </a:solidFill>
            </c:spPr>
            <c:extLst>
              <c:ext xmlns:c16="http://schemas.microsoft.com/office/drawing/2014/chart" uri="{C3380CC4-5D6E-409C-BE32-E72D297353CC}">
                <c16:uniqueId val="{00000033-60B4-4FD0-8A39-0B712D2AFBD5}"/>
              </c:ext>
            </c:extLst>
          </c:dPt>
          <c:dPt>
            <c:idx val="26"/>
            <c:invertIfNegative val="0"/>
            <c:bubble3D val="0"/>
            <c:spPr>
              <a:solidFill>
                <a:srgbClr val="7C7C7C"/>
              </a:solidFill>
            </c:spPr>
            <c:extLst>
              <c:ext xmlns:c16="http://schemas.microsoft.com/office/drawing/2014/chart" uri="{C3380CC4-5D6E-409C-BE32-E72D297353CC}">
                <c16:uniqueId val="{00000035-60B4-4FD0-8A39-0B712D2AFBD5}"/>
              </c:ext>
            </c:extLst>
          </c:dPt>
          <c:dPt>
            <c:idx val="27"/>
            <c:invertIfNegative val="0"/>
            <c:bubble3D val="0"/>
            <c:spPr>
              <a:solidFill>
                <a:srgbClr val="7C7C7C"/>
              </a:solidFill>
            </c:spPr>
            <c:extLst>
              <c:ext xmlns:c16="http://schemas.microsoft.com/office/drawing/2014/chart" uri="{C3380CC4-5D6E-409C-BE32-E72D297353CC}">
                <c16:uniqueId val="{00000037-60B4-4FD0-8A39-0B712D2AFBD5}"/>
              </c:ext>
            </c:extLst>
          </c:dPt>
          <c:dPt>
            <c:idx val="28"/>
            <c:invertIfNegative val="0"/>
            <c:bubble3D val="0"/>
            <c:spPr>
              <a:solidFill>
                <a:srgbClr val="7C7C7C"/>
              </a:solidFill>
            </c:spPr>
            <c:extLst>
              <c:ext xmlns:c16="http://schemas.microsoft.com/office/drawing/2014/chart" uri="{C3380CC4-5D6E-409C-BE32-E72D297353CC}">
                <c16:uniqueId val="{00000039-60B4-4FD0-8A39-0B712D2AFBD5}"/>
              </c:ext>
            </c:extLst>
          </c:dPt>
          <c:dPt>
            <c:idx val="29"/>
            <c:invertIfNegative val="0"/>
            <c:bubble3D val="0"/>
            <c:spPr>
              <a:solidFill>
                <a:srgbClr val="7F6000"/>
              </a:solidFill>
            </c:spPr>
            <c:extLst>
              <c:ext xmlns:c16="http://schemas.microsoft.com/office/drawing/2014/chart" uri="{C3380CC4-5D6E-409C-BE32-E72D297353CC}">
                <c16:uniqueId val="{0000003B-60B4-4FD0-8A39-0B712D2AFBD5}"/>
              </c:ext>
            </c:extLst>
          </c:dPt>
          <c:dPt>
            <c:idx val="30"/>
            <c:invertIfNegative val="0"/>
            <c:bubble3D val="0"/>
            <c:spPr>
              <a:solidFill>
                <a:srgbClr val="FBBB27"/>
              </a:solidFill>
            </c:spPr>
            <c:extLst>
              <c:ext xmlns:c16="http://schemas.microsoft.com/office/drawing/2014/chart" uri="{C3380CC4-5D6E-409C-BE32-E72D297353CC}">
                <c16:uniqueId val="{0000003D-60B4-4FD0-8A39-0B712D2AFBD5}"/>
              </c:ext>
            </c:extLst>
          </c:dPt>
          <c:dLbls>
            <c:dLbl>
              <c:idx val="30"/>
              <c:layout>
                <c:manualLayout>
                  <c:x val="-5.5557730630417619E-3"/>
                  <c:y val="-3.23164827504052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0B4-4FD0-8A39-0B712D2AFBD5}"/>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'F57'!$A$9:$A$39</c:f>
              <c:strCache>
                <c:ptCount val="31"/>
                <c:pt idx="0">
                  <c:v>Baja California</c:v>
                </c:pt>
                <c:pt idx="1">
                  <c:v>Tlaxcala</c:v>
                </c:pt>
                <c:pt idx="2">
                  <c:v>Nuevo León</c:v>
                </c:pt>
                <c:pt idx="3">
                  <c:v>Quintana Roo</c:v>
                </c:pt>
                <c:pt idx="4">
                  <c:v>Campeche</c:v>
                </c:pt>
                <c:pt idx="5">
                  <c:v>Baja California Sur</c:v>
                </c:pt>
                <c:pt idx="6">
                  <c:v>Colima</c:v>
                </c:pt>
                <c:pt idx="7">
                  <c:v>Yucatán</c:v>
                </c:pt>
                <c:pt idx="8">
                  <c:v>Sonora</c:v>
                </c:pt>
                <c:pt idx="9">
                  <c:v>Nayarit</c:v>
                </c:pt>
                <c:pt idx="10">
                  <c:v>Morelos</c:v>
                </c:pt>
                <c:pt idx="11">
                  <c:v>Sinaloa</c:v>
                </c:pt>
                <c:pt idx="12">
                  <c:v>Tamaulipas</c:v>
                </c:pt>
                <c:pt idx="13">
                  <c:v>Oaxaca</c:v>
                </c:pt>
                <c:pt idx="14">
                  <c:v>Tabasco</c:v>
                </c:pt>
                <c:pt idx="15">
                  <c:v>Aguascalientes</c:v>
                </c:pt>
                <c:pt idx="16">
                  <c:v>Puebla</c:v>
                </c:pt>
                <c:pt idx="17">
                  <c:v>Zacatecas</c:v>
                </c:pt>
                <c:pt idx="18">
                  <c:v>Durango</c:v>
                </c:pt>
                <c:pt idx="19">
                  <c:v>Querétaro</c:v>
                </c:pt>
                <c:pt idx="20">
                  <c:v>Hidalgo</c:v>
                </c:pt>
                <c:pt idx="21">
                  <c:v>Guerrero</c:v>
                </c:pt>
                <c:pt idx="22">
                  <c:v>San Luis Potosí</c:v>
                </c:pt>
                <c:pt idx="23">
                  <c:v>Chiapas</c:v>
                </c:pt>
                <c:pt idx="24">
                  <c:v>Chihuahua</c:v>
                </c:pt>
                <c:pt idx="25">
                  <c:v>Veracruz</c:v>
                </c:pt>
                <c:pt idx="26">
                  <c:v>Coahuila</c:v>
                </c:pt>
                <c:pt idx="27">
                  <c:v>Estado de México</c:v>
                </c:pt>
                <c:pt idx="28">
                  <c:v>Guanajuato</c:v>
                </c:pt>
                <c:pt idx="29">
                  <c:v>Michoacán</c:v>
                </c:pt>
                <c:pt idx="30">
                  <c:v>Jalisco</c:v>
                </c:pt>
              </c:strCache>
            </c:strRef>
          </c:cat>
          <c:val>
            <c:numRef>
              <c:f>'F57'!$B$9:$B$39</c:f>
              <c:numCache>
                <c:formatCode>#,##0</c:formatCode>
                <c:ptCount val="31"/>
                <c:pt idx="0">
                  <c:v>123</c:v>
                </c:pt>
                <c:pt idx="1">
                  <c:v>181</c:v>
                </c:pt>
                <c:pt idx="2">
                  <c:v>213</c:v>
                </c:pt>
                <c:pt idx="3">
                  <c:v>216</c:v>
                </c:pt>
                <c:pt idx="4">
                  <c:v>232</c:v>
                </c:pt>
                <c:pt idx="5">
                  <c:v>245</c:v>
                </c:pt>
                <c:pt idx="6">
                  <c:v>265</c:v>
                </c:pt>
                <c:pt idx="7">
                  <c:v>294</c:v>
                </c:pt>
                <c:pt idx="8">
                  <c:v>395</c:v>
                </c:pt>
                <c:pt idx="9">
                  <c:v>504</c:v>
                </c:pt>
                <c:pt idx="10">
                  <c:v>603</c:v>
                </c:pt>
                <c:pt idx="11">
                  <c:v>622</c:v>
                </c:pt>
                <c:pt idx="12">
                  <c:v>640</c:v>
                </c:pt>
                <c:pt idx="13">
                  <c:v>650</c:v>
                </c:pt>
                <c:pt idx="14">
                  <c:v>723</c:v>
                </c:pt>
                <c:pt idx="15">
                  <c:v>768</c:v>
                </c:pt>
                <c:pt idx="16">
                  <c:v>787</c:v>
                </c:pt>
                <c:pt idx="17">
                  <c:v>858</c:v>
                </c:pt>
                <c:pt idx="18">
                  <c:v>997</c:v>
                </c:pt>
                <c:pt idx="19">
                  <c:v>1030</c:v>
                </c:pt>
                <c:pt idx="20">
                  <c:v>1105</c:v>
                </c:pt>
                <c:pt idx="21">
                  <c:v>1200</c:v>
                </c:pt>
                <c:pt idx="22">
                  <c:v>1219</c:v>
                </c:pt>
                <c:pt idx="23">
                  <c:v>1506</c:v>
                </c:pt>
                <c:pt idx="24">
                  <c:v>1646</c:v>
                </c:pt>
                <c:pt idx="25">
                  <c:v>1939</c:v>
                </c:pt>
                <c:pt idx="26">
                  <c:v>2435</c:v>
                </c:pt>
                <c:pt idx="27">
                  <c:v>3091</c:v>
                </c:pt>
                <c:pt idx="28">
                  <c:v>3236</c:v>
                </c:pt>
                <c:pt idx="29">
                  <c:v>4618</c:v>
                </c:pt>
                <c:pt idx="30">
                  <c:v>8758</c:v>
                </c:pt>
              </c:numCache>
            </c:numRef>
          </c:val>
          <c:extLst>
            <c:ext xmlns:c16="http://schemas.microsoft.com/office/drawing/2014/chart" uri="{C3380CC4-5D6E-409C-BE32-E72D297353CC}">
              <c16:uniqueId val="{0000003E-60B4-4FD0-8A39-0B712D2AFBD5}"/>
            </c:ext>
          </c:extLst>
        </c:ser>
        <c:dLbls>
          <c:showLegendKey val="0"/>
          <c:showVal val="0"/>
          <c:showCatName val="0"/>
          <c:showSerName val="0"/>
          <c:showPercent val="0"/>
          <c:showBubbleSize val="0"/>
        </c:dLbls>
        <c:gapWidth val="150"/>
        <c:axId val="125058432"/>
        <c:axId val="125060224"/>
      </c:barChart>
      <c:catAx>
        <c:axId val="125058432"/>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5060224"/>
        <c:crosses val="autoZero"/>
        <c:auto val="1"/>
        <c:lblAlgn val="ctr"/>
        <c:lblOffset val="100"/>
        <c:noMultiLvlLbl val="0"/>
      </c:catAx>
      <c:valAx>
        <c:axId val="125060224"/>
        <c:scaling>
          <c:orientation val="minMax"/>
        </c:scaling>
        <c:delete val="1"/>
        <c:axPos val="b"/>
        <c:numFmt formatCode="#,##0" sourceLinked="1"/>
        <c:majorTickMark val="out"/>
        <c:minorTickMark val="none"/>
        <c:tickLblPos val="nextTo"/>
        <c:crossAx val="12505843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Producción de Carne en Canal de Ganado Porcino</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Enero 2019    1/</a:t>
            </a:r>
          </a:p>
        </c:rich>
      </c:tx>
      <c:overlay val="0"/>
    </c:title>
    <c:autoTitleDeleted val="0"/>
    <c:plotArea>
      <c:layout/>
      <c:barChart>
        <c:barDir val="bar"/>
        <c:grouping val="clustered"/>
        <c:varyColors val="0"/>
        <c:ser>
          <c:idx val="0"/>
          <c:order val="0"/>
          <c:tx>
            <c:strRef>
              <c:f>'F58'!$B$9</c:f>
              <c:strCache>
                <c:ptCount val="1"/>
                <c:pt idx="0">
                  <c:v>Producción de Carne en Canal</c:v>
                </c:pt>
              </c:strCache>
            </c:strRef>
          </c:tx>
          <c:invertIfNegative val="0"/>
          <c:dPt>
            <c:idx val="0"/>
            <c:invertIfNegative val="0"/>
            <c:bubble3D val="0"/>
            <c:spPr>
              <a:solidFill>
                <a:srgbClr val="C9C9C9"/>
              </a:solidFill>
            </c:spPr>
            <c:extLst>
              <c:ext xmlns:c16="http://schemas.microsoft.com/office/drawing/2014/chart" uri="{C3380CC4-5D6E-409C-BE32-E72D297353CC}">
                <c16:uniqueId val="{00000001-CDC6-4304-A2ED-C014BC2C094E}"/>
              </c:ext>
            </c:extLst>
          </c:dPt>
          <c:dPt>
            <c:idx val="1"/>
            <c:invertIfNegative val="0"/>
            <c:bubble3D val="0"/>
            <c:spPr>
              <a:solidFill>
                <a:srgbClr val="C9C9C9"/>
              </a:solidFill>
            </c:spPr>
            <c:extLst>
              <c:ext xmlns:c16="http://schemas.microsoft.com/office/drawing/2014/chart" uri="{C3380CC4-5D6E-409C-BE32-E72D297353CC}">
                <c16:uniqueId val="{00000003-CDC6-4304-A2ED-C014BC2C094E}"/>
              </c:ext>
            </c:extLst>
          </c:dPt>
          <c:dPt>
            <c:idx val="2"/>
            <c:invertIfNegative val="0"/>
            <c:bubble3D val="0"/>
            <c:spPr>
              <a:solidFill>
                <a:srgbClr val="C9C9C9"/>
              </a:solidFill>
            </c:spPr>
            <c:extLst>
              <c:ext xmlns:c16="http://schemas.microsoft.com/office/drawing/2014/chart" uri="{C3380CC4-5D6E-409C-BE32-E72D297353CC}">
                <c16:uniqueId val="{00000005-CDC6-4304-A2ED-C014BC2C094E}"/>
              </c:ext>
            </c:extLst>
          </c:dPt>
          <c:dPt>
            <c:idx val="3"/>
            <c:invertIfNegative val="0"/>
            <c:bubble3D val="0"/>
            <c:spPr>
              <a:solidFill>
                <a:srgbClr val="C9C9C9"/>
              </a:solidFill>
            </c:spPr>
            <c:extLst>
              <c:ext xmlns:c16="http://schemas.microsoft.com/office/drawing/2014/chart" uri="{C3380CC4-5D6E-409C-BE32-E72D297353CC}">
                <c16:uniqueId val="{00000007-CDC6-4304-A2ED-C014BC2C094E}"/>
              </c:ext>
            </c:extLst>
          </c:dPt>
          <c:dPt>
            <c:idx val="4"/>
            <c:invertIfNegative val="0"/>
            <c:bubble3D val="0"/>
            <c:spPr>
              <a:solidFill>
                <a:srgbClr val="C9C9C9"/>
              </a:solidFill>
            </c:spPr>
            <c:extLst>
              <c:ext xmlns:c16="http://schemas.microsoft.com/office/drawing/2014/chart" uri="{C3380CC4-5D6E-409C-BE32-E72D297353CC}">
                <c16:uniqueId val="{00000009-CDC6-4304-A2ED-C014BC2C094E}"/>
              </c:ext>
            </c:extLst>
          </c:dPt>
          <c:dPt>
            <c:idx val="5"/>
            <c:invertIfNegative val="0"/>
            <c:bubble3D val="0"/>
            <c:spPr>
              <a:solidFill>
                <a:srgbClr val="C9C9C9"/>
              </a:solidFill>
            </c:spPr>
            <c:extLst>
              <c:ext xmlns:c16="http://schemas.microsoft.com/office/drawing/2014/chart" uri="{C3380CC4-5D6E-409C-BE32-E72D297353CC}">
                <c16:uniqueId val="{0000000B-CDC6-4304-A2ED-C014BC2C094E}"/>
              </c:ext>
            </c:extLst>
          </c:dPt>
          <c:dPt>
            <c:idx val="6"/>
            <c:invertIfNegative val="0"/>
            <c:bubble3D val="0"/>
            <c:spPr>
              <a:solidFill>
                <a:srgbClr val="C9C9C9"/>
              </a:solidFill>
            </c:spPr>
            <c:extLst>
              <c:ext xmlns:c16="http://schemas.microsoft.com/office/drawing/2014/chart" uri="{C3380CC4-5D6E-409C-BE32-E72D297353CC}">
                <c16:uniqueId val="{0000000D-CDC6-4304-A2ED-C014BC2C094E}"/>
              </c:ext>
            </c:extLst>
          </c:dPt>
          <c:dPt>
            <c:idx val="7"/>
            <c:invertIfNegative val="0"/>
            <c:bubble3D val="0"/>
            <c:spPr>
              <a:solidFill>
                <a:srgbClr val="C9C9C9"/>
              </a:solidFill>
            </c:spPr>
            <c:extLst>
              <c:ext xmlns:c16="http://schemas.microsoft.com/office/drawing/2014/chart" uri="{C3380CC4-5D6E-409C-BE32-E72D297353CC}">
                <c16:uniqueId val="{0000000F-CDC6-4304-A2ED-C014BC2C094E}"/>
              </c:ext>
            </c:extLst>
          </c:dPt>
          <c:dPt>
            <c:idx val="8"/>
            <c:invertIfNegative val="0"/>
            <c:bubble3D val="0"/>
            <c:spPr>
              <a:solidFill>
                <a:srgbClr val="C9C9C9"/>
              </a:solidFill>
            </c:spPr>
            <c:extLst>
              <c:ext xmlns:c16="http://schemas.microsoft.com/office/drawing/2014/chart" uri="{C3380CC4-5D6E-409C-BE32-E72D297353CC}">
                <c16:uniqueId val="{00000011-CDC6-4304-A2ED-C014BC2C094E}"/>
              </c:ext>
            </c:extLst>
          </c:dPt>
          <c:dPt>
            <c:idx val="9"/>
            <c:invertIfNegative val="0"/>
            <c:bubble3D val="0"/>
            <c:spPr>
              <a:solidFill>
                <a:srgbClr val="C9C9C9"/>
              </a:solidFill>
            </c:spPr>
            <c:extLst>
              <c:ext xmlns:c16="http://schemas.microsoft.com/office/drawing/2014/chart" uri="{C3380CC4-5D6E-409C-BE32-E72D297353CC}">
                <c16:uniqueId val="{00000013-CDC6-4304-A2ED-C014BC2C094E}"/>
              </c:ext>
            </c:extLst>
          </c:dPt>
          <c:dPt>
            <c:idx val="10"/>
            <c:invertIfNegative val="0"/>
            <c:bubble3D val="0"/>
            <c:spPr>
              <a:solidFill>
                <a:srgbClr val="C9C9C9"/>
              </a:solidFill>
            </c:spPr>
            <c:extLst>
              <c:ext xmlns:c16="http://schemas.microsoft.com/office/drawing/2014/chart" uri="{C3380CC4-5D6E-409C-BE32-E72D297353CC}">
                <c16:uniqueId val="{00000015-CDC6-4304-A2ED-C014BC2C094E}"/>
              </c:ext>
            </c:extLst>
          </c:dPt>
          <c:dPt>
            <c:idx val="11"/>
            <c:invertIfNegative val="0"/>
            <c:bubble3D val="0"/>
            <c:spPr>
              <a:solidFill>
                <a:srgbClr val="C9C9C9"/>
              </a:solidFill>
            </c:spPr>
            <c:extLst>
              <c:ext xmlns:c16="http://schemas.microsoft.com/office/drawing/2014/chart" uri="{C3380CC4-5D6E-409C-BE32-E72D297353CC}">
                <c16:uniqueId val="{00000017-CDC6-4304-A2ED-C014BC2C094E}"/>
              </c:ext>
            </c:extLst>
          </c:dPt>
          <c:dPt>
            <c:idx val="12"/>
            <c:invertIfNegative val="0"/>
            <c:bubble3D val="0"/>
            <c:spPr>
              <a:solidFill>
                <a:srgbClr val="C9C9C9"/>
              </a:solidFill>
            </c:spPr>
            <c:extLst>
              <c:ext xmlns:c16="http://schemas.microsoft.com/office/drawing/2014/chart" uri="{C3380CC4-5D6E-409C-BE32-E72D297353CC}">
                <c16:uniqueId val="{00000019-CDC6-4304-A2ED-C014BC2C094E}"/>
              </c:ext>
            </c:extLst>
          </c:dPt>
          <c:dPt>
            <c:idx val="13"/>
            <c:invertIfNegative val="0"/>
            <c:bubble3D val="0"/>
            <c:spPr>
              <a:solidFill>
                <a:srgbClr val="C9C9C9"/>
              </a:solidFill>
            </c:spPr>
            <c:extLst>
              <c:ext xmlns:c16="http://schemas.microsoft.com/office/drawing/2014/chart" uri="{C3380CC4-5D6E-409C-BE32-E72D297353CC}">
                <c16:uniqueId val="{0000001B-CDC6-4304-A2ED-C014BC2C094E}"/>
              </c:ext>
            </c:extLst>
          </c:dPt>
          <c:dPt>
            <c:idx val="14"/>
            <c:invertIfNegative val="0"/>
            <c:bubble3D val="0"/>
            <c:spPr>
              <a:solidFill>
                <a:srgbClr val="7C7C7C"/>
              </a:solidFill>
            </c:spPr>
            <c:extLst>
              <c:ext xmlns:c16="http://schemas.microsoft.com/office/drawing/2014/chart" uri="{C3380CC4-5D6E-409C-BE32-E72D297353CC}">
                <c16:uniqueId val="{0000001D-CDC6-4304-A2ED-C014BC2C094E}"/>
              </c:ext>
            </c:extLst>
          </c:dPt>
          <c:dPt>
            <c:idx val="15"/>
            <c:invertIfNegative val="0"/>
            <c:bubble3D val="0"/>
            <c:spPr>
              <a:solidFill>
                <a:srgbClr val="7C7C7C"/>
              </a:solidFill>
            </c:spPr>
            <c:extLst>
              <c:ext xmlns:c16="http://schemas.microsoft.com/office/drawing/2014/chart" uri="{C3380CC4-5D6E-409C-BE32-E72D297353CC}">
                <c16:uniqueId val="{0000001F-CDC6-4304-A2ED-C014BC2C094E}"/>
              </c:ext>
            </c:extLst>
          </c:dPt>
          <c:dPt>
            <c:idx val="16"/>
            <c:invertIfNegative val="0"/>
            <c:bubble3D val="0"/>
            <c:spPr>
              <a:solidFill>
                <a:srgbClr val="7C7C7C"/>
              </a:solidFill>
            </c:spPr>
            <c:extLst>
              <c:ext xmlns:c16="http://schemas.microsoft.com/office/drawing/2014/chart" uri="{C3380CC4-5D6E-409C-BE32-E72D297353CC}">
                <c16:uniqueId val="{00000021-CDC6-4304-A2ED-C014BC2C094E}"/>
              </c:ext>
            </c:extLst>
          </c:dPt>
          <c:dPt>
            <c:idx val="17"/>
            <c:invertIfNegative val="0"/>
            <c:bubble3D val="0"/>
            <c:spPr>
              <a:solidFill>
                <a:srgbClr val="7C7C7C"/>
              </a:solidFill>
            </c:spPr>
            <c:extLst>
              <c:ext xmlns:c16="http://schemas.microsoft.com/office/drawing/2014/chart" uri="{C3380CC4-5D6E-409C-BE32-E72D297353CC}">
                <c16:uniqueId val="{00000023-CDC6-4304-A2ED-C014BC2C094E}"/>
              </c:ext>
            </c:extLst>
          </c:dPt>
          <c:dPt>
            <c:idx val="18"/>
            <c:invertIfNegative val="0"/>
            <c:bubble3D val="0"/>
            <c:spPr>
              <a:solidFill>
                <a:srgbClr val="7C7C7C"/>
              </a:solidFill>
            </c:spPr>
            <c:extLst>
              <c:ext xmlns:c16="http://schemas.microsoft.com/office/drawing/2014/chart" uri="{C3380CC4-5D6E-409C-BE32-E72D297353CC}">
                <c16:uniqueId val="{00000025-CDC6-4304-A2ED-C014BC2C094E}"/>
              </c:ext>
            </c:extLst>
          </c:dPt>
          <c:dPt>
            <c:idx val="19"/>
            <c:invertIfNegative val="0"/>
            <c:bubble3D val="0"/>
            <c:spPr>
              <a:solidFill>
                <a:srgbClr val="7C7C7C"/>
              </a:solidFill>
            </c:spPr>
            <c:extLst>
              <c:ext xmlns:c16="http://schemas.microsoft.com/office/drawing/2014/chart" uri="{C3380CC4-5D6E-409C-BE32-E72D297353CC}">
                <c16:uniqueId val="{00000027-CDC6-4304-A2ED-C014BC2C094E}"/>
              </c:ext>
            </c:extLst>
          </c:dPt>
          <c:dPt>
            <c:idx val="20"/>
            <c:invertIfNegative val="0"/>
            <c:bubble3D val="0"/>
            <c:spPr>
              <a:solidFill>
                <a:srgbClr val="7C7C7C"/>
              </a:solidFill>
            </c:spPr>
            <c:extLst>
              <c:ext xmlns:c16="http://schemas.microsoft.com/office/drawing/2014/chart" uri="{C3380CC4-5D6E-409C-BE32-E72D297353CC}">
                <c16:uniqueId val="{00000029-CDC6-4304-A2ED-C014BC2C094E}"/>
              </c:ext>
            </c:extLst>
          </c:dPt>
          <c:dPt>
            <c:idx val="21"/>
            <c:invertIfNegative val="0"/>
            <c:bubble3D val="0"/>
            <c:spPr>
              <a:solidFill>
                <a:srgbClr val="7C7C7C"/>
              </a:solidFill>
            </c:spPr>
            <c:extLst>
              <c:ext xmlns:c16="http://schemas.microsoft.com/office/drawing/2014/chart" uri="{C3380CC4-5D6E-409C-BE32-E72D297353CC}">
                <c16:uniqueId val="{0000002B-CDC6-4304-A2ED-C014BC2C094E}"/>
              </c:ext>
            </c:extLst>
          </c:dPt>
          <c:dPt>
            <c:idx val="22"/>
            <c:invertIfNegative val="0"/>
            <c:bubble3D val="0"/>
            <c:spPr>
              <a:solidFill>
                <a:srgbClr val="7C7C7C"/>
              </a:solidFill>
            </c:spPr>
            <c:extLst>
              <c:ext xmlns:c16="http://schemas.microsoft.com/office/drawing/2014/chart" uri="{C3380CC4-5D6E-409C-BE32-E72D297353CC}">
                <c16:uniqueId val="{0000002D-CDC6-4304-A2ED-C014BC2C094E}"/>
              </c:ext>
            </c:extLst>
          </c:dPt>
          <c:dPt>
            <c:idx val="23"/>
            <c:invertIfNegative val="0"/>
            <c:bubble3D val="0"/>
            <c:spPr>
              <a:solidFill>
                <a:srgbClr val="7C7C7C"/>
              </a:solidFill>
            </c:spPr>
            <c:extLst>
              <c:ext xmlns:c16="http://schemas.microsoft.com/office/drawing/2014/chart" uri="{C3380CC4-5D6E-409C-BE32-E72D297353CC}">
                <c16:uniqueId val="{0000002F-CDC6-4304-A2ED-C014BC2C094E}"/>
              </c:ext>
            </c:extLst>
          </c:dPt>
          <c:dPt>
            <c:idx val="24"/>
            <c:invertIfNegative val="0"/>
            <c:bubble3D val="0"/>
            <c:spPr>
              <a:solidFill>
                <a:srgbClr val="7C7C7C"/>
              </a:solidFill>
            </c:spPr>
            <c:extLst>
              <c:ext xmlns:c16="http://schemas.microsoft.com/office/drawing/2014/chart" uri="{C3380CC4-5D6E-409C-BE32-E72D297353CC}">
                <c16:uniqueId val="{00000031-CDC6-4304-A2ED-C014BC2C094E}"/>
              </c:ext>
            </c:extLst>
          </c:dPt>
          <c:dPt>
            <c:idx val="25"/>
            <c:invertIfNegative val="0"/>
            <c:bubble3D val="0"/>
            <c:spPr>
              <a:solidFill>
                <a:srgbClr val="7C7C7C"/>
              </a:solidFill>
            </c:spPr>
            <c:extLst>
              <c:ext xmlns:c16="http://schemas.microsoft.com/office/drawing/2014/chart" uri="{C3380CC4-5D6E-409C-BE32-E72D297353CC}">
                <c16:uniqueId val="{00000033-CDC6-4304-A2ED-C014BC2C094E}"/>
              </c:ext>
            </c:extLst>
          </c:dPt>
          <c:dPt>
            <c:idx val="26"/>
            <c:invertIfNegative val="0"/>
            <c:bubble3D val="0"/>
            <c:spPr>
              <a:solidFill>
                <a:srgbClr val="7C7C7C"/>
              </a:solidFill>
            </c:spPr>
            <c:extLst>
              <c:ext xmlns:c16="http://schemas.microsoft.com/office/drawing/2014/chart" uri="{C3380CC4-5D6E-409C-BE32-E72D297353CC}">
                <c16:uniqueId val="{00000035-CDC6-4304-A2ED-C014BC2C094E}"/>
              </c:ext>
            </c:extLst>
          </c:dPt>
          <c:dPt>
            <c:idx val="27"/>
            <c:invertIfNegative val="0"/>
            <c:bubble3D val="0"/>
            <c:spPr>
              <a:solidFill>
                <a:srgbClr val="7C7C7C"/>
              </a:solidFill>
            </c:spPr>
            <c:extLst>
              <c:ext xmlns:c16="http://schemas.microsoft.com/office/drawing/2014/chart" uri="{C3380CC4-5D6E-409C-BE32-E72D297353CC}">
                <c16:uniqueId val="{00000037-CDC6-4304-A2ED-C014BC2C094E}"/>
              </c:ext>
            </c:extLst>
          </c:dPt>
          <c:dPt>
            <c:idx val="28"/>
            <c:invertIfNegative val="0"/>
            <c:bubble3D val="0"/>
            <c:spPr>
              <a:solidFill>
                <a:srgbClr val="7C7C7C"/>
              </a:solidFill>
            </c:spPr>
            <c:extLst>
              <c:ext xmlns:c16="http://schemas.microsoft.com/office/drawing/2014/chart" uri="{C3380CC4-5D6E-409C-BE32-E72D297353CC}">
                <c16:uniqueId val="{00000039-CDC6-4304-A2ED-C014BC2C094E}"/>
              </c:ext>
            </c:extLst>
          </c:dPt>
          <c:dPt>
            <c:idx val="29"/>
            <c:invertIfNegative val="0"/>
            <c:bubble3D val="0"/>
            <c:spPr>
              <a:solidFill>
                <a:srgbClr val="7F6000"/>
              </a:solidFill>
            </c:spPr>
            <c:extLst>
              <c:ext xmlns:c16="http://schemas.microsoft.com/office/drawing/2014/chart" uri="{C3380CC4-5D6E-409C-BE32-E72D297353CC}">
                <c16:uniqueId val="{0000003B-CDC6-4304-A2ED-C014BC2C094E}"/>
              </c:ext>
            </c:extLst>
          </c:dPt>
          <c:dPt>
            <c:idx val="30"/>
            <c:invertIfNegative val="0"/>
            <c:bubble3D val="0"/>
            <c:spPr>
              <a:solidFill>
                <a:srgbClr val="FBBB27"/>
              </a:solidFill>
            </c:spPr>
            <c:extLst>
              <c:ext xmlns:c16="http://schemas.microsoft.com/office/drawing/2014/chart" uri="{C3380CC4-5D6E-409C-BE32-E72D297353CC}">
                <c16:uniqueId val="{0000003D-CDC6-4304-A2ED-C014BC2C094E}"/>
              </c:ext>
            </c:extLst>
          </c:dPt>
          <c:dLbls>
            <c:dLbl>
              <c:idx val="30"/>
              <c:layout>
                <c:manualLayout>
                  <c:x val="0"/>
                  <c:y val="1.626643405205166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CDC6-4304-A2ED-C014BC2C094E}"/>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'F58'!$A$10:$A$40</c:f>
              <c:strCache>
                <c:ptCount val="31"/>
                <c:pt idx="0">
                  <c:v>Tabasco</c:v>
                </c:pt>
                <c:pt idx="1">
                  <c:v>Nuevo León</c:v>
                </c:pt>
                <c:pt idx="2">
                  <c:v>Durango</c:v>
                </c:pt>
                <c:pt idx="3">
                  <c:v>Baja California Sur</c:v>
                </c:pt>
                <c:pt idx="4">
                  <c:v>Baja California</c:v>
                </c:pt>
                <c:pt idx="5">
                  <c:v>Chiapas</c:v>
                </c:pt>
                <c:pt idx="6">
                  <c:v>Tamaulipas</c:v>
                </c:pt>
                <c:pt idx="7">
                  <c:v>Chihuahua</c:v>
                </c:pt>
                <c:pt idx="8">
                  <c:v>Tlaxcala</c:v>
                </c:pt>
                <c:pt idx="9">
                  <c:v>Campeche</c:v>
                </c:pt>
                <c:pt idx="10">
                  <c:v>Oaxaca</c:v>
                </c:pt>
                <c:pt idx="11">
                  <c:v>Coahuila</c:v>
                </c:pt>
                <c:pt idx="12">
                  <c:v>Sonora</c:v>
                </c:pt>
                <c:pt idx="13">
                  <c:v>Sinaloa</c:v>
                </c:pt>
                <c:pt idx="14">
                  <c:v>Quintana Roo</c:v>
                </c:pt>
                <c:pt idx="15">
                  <c:v>Nayarit</c:v>
                </c:pt>
                <c:pt idx="16">
                  <c:v>Zacatecas</c:v>
                </c:pt>
                <c:pt idx="17">
                  <c:v>Colima</c:v>
                </c:pt>
                <c:pt idx="18">
                  <c:v>San Luis Potosí</c:v>
                </c:pt>
                <c:pt idx="19">
                  <c:v>Hidalgo</c:v>
                </c:pt>
                <c:pt idx="20">
                  <c:v>Aguascalientes</c:v>
                </c:pt>
                <c:pt idx="21">
                  <c:v>Guerrero</c:v>
                </c:pt>
                <c:pt idx="22">
                  <c:v>Morelos</c:v>
                </c:pt>
                <c:pt idx="23">
                  <c:v>Querétaro</c:v>
                </c:pt>
                <c:pt idx="24">
                  <c:v>Veracruz</c:v>
                </c:pt>
                <c:pt idx="25">
                  <c:v>Yucatán</c:v>
                </c:pt>
                <c:pt idx="26">
                  <c:v>Michoacán</c:v>
                </c:pt>
                <c:pt idx="27">
                  <c:v>Puebla</c:v>
                </c:pt>
                <c:pt idx="28">
                  <c:v>Guanajuato</c:v>
                </c:pt>
                <c:pt idx="29">
                  <c:v>Estado de México</c:v>
                </c:pt>
                <c:pt idx="30">
                  <c:v>Jalisco</c:v>
                </c:pt>
              </c:strCache>
            </c:strRef>
          </c:cat>
          <c:val>
            <c:numRef>
              <c:f>'F58'!$B$10:$B$40</c:f>
              <c:numCache>
                <c:formatCode>#,##0</c:formatCode>
                <c:ptCount val="31"/>
                <c:pt idx="0">
                  <c:v>19</c:v>
                </c:pt>
                <c:pt idx="1">
                  <c:v>25</c:v>
                </c:pt>
                <c:pt idx="2">
                  <c:v>28</c:v>
                </c:pt>
                <c:pt idx="3">
                  <c:v>32</c:v>
                </c:pt>
                <c:pt idx="4">
                  <c:v>38</c:v>
                </c:pt>
                <c:pt idx="5">
                  <c:v>44</c:v>
                </c:pt>
                <c:pt idx="6">
                  <c:v>60</c:v>
                </c:pt>
                <c:pt idx="7">
                  <c:v>176</c:v>
                </c:pt>
                <c:pt idx="8">
                  <c:v>247</c:v>
                </c:pt>
                <c:pt idx="9">
                  <c:v>267</c:v>
                </c:pt>
                <c:pt idx="10">
                  <c:v>272</c:v>
                </c:pt>
                <c:pt idx="11">
                  <c:v>350</c:v>
                </c:pt>
                <c:pt idx="12">
                  <c:v>364</c:v>
                </c:pt>
                <c:pt idx="13">
                  <c:v>388</c:v>
                </c:pt>
                <c:pt idx="14">
                  <c:v>393</c:v>
                </c:pt>
                <c:pt idx="15">
                  <c:v>394</c:v>
                </c:pt>
                <c:pt idx="16">
                  <c:v>441</c:v>
                </c:pt>
                <c:pt idx="17">
                  <c:v>566</c:v>
                </c:pt>
                <c:pt idx="18">
                  <c:v>700</c:v>
                </c:pt>
                <c:pt idx="19">
                  <c:v>927</c:v>
                </c:pt>
                <c:pt idx="20">
                  <c:v>986</c:v>
                </c:pt>
                <c:pt idx="21">
                  <c:v>1053</c:v>
                </c:pt>
                <c:pt idx="22">
                  <c:v>1151</c:v>
                </c:pt>
                <c:pt idx="23">
                  <c:v>1217</c:v>
                </c:pt>
                <c:pt idx="24">
                  <c:v>1549</c:v>
                </c:pt>
                <c:pt idx="25">
                  <c:v>1857</c:v>
                </c:pt>
                <c:pt idx="26">
                  <c:v>1898</c:v>
                </c:pt>
                <c:pt idx="27">
                  <c:v>2274</c:v>
                </c:pt>
                <c:pt idx="28">
                  <c:v>2603</c:v>
                </c:pt>
                <c:pt idx="29">
                  <c:v>4742</c:v>
                </c:pt>
                <c:pt idx="30">
                  <c:v>5727</c:v>
                </c:pt>
              </c:numCache>
            </c:numRef>
          </c:val>
          <c:extLst>
            <c:ext xmlns:c16="http://schemas.microsoft.com/office/drawing/2014/chart" uri="{C3380CC4-5D6E-409C-BE32-E72D297353CC}">
              <c16:uniqueId val="{0000003E-CDC6-4304-A2ED-C014BC2C094E}"/>
            </c:ext>
          </c:extLst>
        </c:ser>
        <c:dLbls>
          <c:showLegendKey val="0"/>
          <c:showVal val="0"/>
          <c:showCatName val="0"/>
          <c:showSerName val="0"/>
          <c:showPercent val="0"/>
          <c:showBubbleSize val="0"/>
        </c:dLbls>
        <c:gapWidth val="150"/>
        <c:axId val="124792192"/>
        <c:axId val="124793984"/>
      </c:barChart>
      <c:catAx>
        <c:axId val="124792192"/>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4793984"/>
        <c:crosses val="autoZero"/>
        <c:auto val="1"/>
        <c:lblAlgn val="ctr"/>
        <c:lblOffset val="100"/>
        <c:noMultiLvlLbl val="0"/>
      </c:catAx>
      <c:valAx>
        <c:axId val="124793984"/>
        <c:scaling>
          <c:orientation val="minMax"/>
        </c:scaling>
        <c:delete val="1"/>
        <c:axPos val="b"/>
        <c:numFmt formatCode="#,##0" sourceLinked="1"/>
        <c:majorTickMark val="out"/>
        <c:minorTickMark val="none"/>
        <c:tickLblPos val="nextTo"/>
        <c:crossAx val="12479219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Producción de Carne en Canal de Ganado Ovino</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Enero 2019  1/</a:t>
            </a:r>
          </a:p>
        </c:rich>
      </c:tx>
      <c:overlay val="0"/>
    </c:title>
    <c:autoTitleDeleted val="0"/>
    <c:plotArea>
      <c:layout/>
      <c:barChart>
        <c:barDir val="bar"/>
        <c:grouping val="clustered"/>
        <c:varyColors val="0"/>
        <c:ser>
          <c:idx val="0"/>
          <c:order val="0"/>
          <c:tx>
            <c:strRef>
              <c:f>'F59'!$B$9</c:f>
              <c:strCache>
                <c:ptCount val="1"/>
                <c:pt idx="0">
                  <c:v>Producción de Carne en Canal</c:v>
                </c:pt>
              </c:strCache>
            </c:strRef>
          </c:tx>
          <c:invertIfNegative val="0"/>
          <c:dPt>
            <c:idx val="0"/>
            <c:invertIfNegative val="0"/>
            <c:bubble3D val="0"/>
            <c:spPr>
              <a:solidFill>
                <a:srgbClr val="C9C9C9"/>
              </a:solidFill>
            </c:spPr>
            <c:extLst>
              <c:ext xmlns:c16="http://schemas.microsoft.com/office/drawing/2014/chart" uri="{C3380CC4-5D6E-409C-BE32-E72D297353CC}">
                <c16:uniqueId val="{00000001-A7C0-4551-86C9-9E6402E069AD}"/>
              </c:ext>
            </c:extLst>
          </c:dPt>
          <c:dPt>
            <c:idx val="1"/>
            <c:invertIfNegative val="0"/>
            <c:bubble3D val="0"/>
            <c:spPr>
              <a:solidFill>
                <a:srgbClr val="C9C9C9"/>
              </a:solidFill>
            </c:spPr>
            <c:extLst>
              <c:ext xmlns:c16="http://schemas.microsoft.com/office/drawing/2014/chart" uri="{C3380CC4-5D6E-409C-BE32-E72D297353CC}">
                <c16:uniqueId val="{00000003-A7C0-4551-86C9-9E6402E069AD}"/>
              </c:ext>
            </c:extLst>
          </c:dPt>
          <c:dPt>
            <c:idx val="2"/>
            <c:invertIfNegative val="0"/>
            <c:bubble3D val="0"/>
            <c:spPr>
              <a:solidFill>
                <a:srgbClr val="C9C9C9"/>
              </a:solidFill>
            </c:spPr>
            <c:extLst>
              <c:ext xmlns:c16="http://schemas.microsoft.com/office/drawing/2014/chart" uri="{C3380CC4-5D6E-409C-BE32-E72D297353CC}">
                <c16:uniqueId val="{00000005-A7C0-4551-86C9-9E6402E069AD}"/>
              </c:ext>
            </c:extLst>
          </c:dPt>
          <c:dPt>
            <c:idx val="3"/>
            <c:invertIfNegative val="0"/>
            <c:bubble3D val="0"/>
            <c:spPr>
              <a:solidFill>
                <a:srgbClr val="C9C9C9"/>
              </a:solidFill>
            </c:spPr>
            <c:extLst>
              <c:ext xmlns:c16="http://schemas.microsoft.com/office/drawing/2014/chart" uri="{C3380CC4-5D6E-409C-BE32-E72D297353CC}">
                <c16:uniqueId val="{00000007-A7C0-4551-86C9-9E6402E069AD}"/>
              </c:ext>
            </c:extLst>
          </c:dPt>
          <c:dPt>
            <c:idx val="4"/>
            <c:invertIfNegative val="0"/>
            <c:bubble3D val="0"/>
            <c:spPr>
              <a:solidFill>
                <a:srgbClr val="C9C9C9"/>
              </a:solidFill>
            </c:spPr>
            <c:extLst>
              <c:ext xmlns:c16="http://schemas.microsoft.com/office/drawing/2014/chart" uri="{C3380CC4-5D6E-409C-BE32-E72D297353CC}">
                <c16:uniqueId val="{00000009-A7C0-4551-86C9-9E6402E069AD}"/>
              </c:ext>
            </c:extLst>
          </c:dPt>
          <c:dPt>
            <c:idx val="5"/>
            <c:invertIfNegative val="0"/>
            <c:bubble3D val="0"/>
            <c:spPr>
              <a:solidFill>
                <a:srgbClr val="C9C9C9"/>
              </a:solidFill>
            </c:spPr>
            <c:extLst>
              <c:ext xmlns:c16="http://schemas.microsoft.com/office/drawing/2014/chart" uri="{C3380CC4-5D6E-409C-BE32-E72D297353CC}">
                <c16:uniqueId val="{0000000B-A7C0-4551-86C9-9E6402E069AD}"/>
              </c:ext>
            </c:extLst>
          </c:dPt>
          <c:dPt>
            <c:idx val="6"/>
            <c:invertIfNegative val="0"/>
            <c:bubble3D val="0"/>
            <c:spPr>
              <a:solidFill>
                <a:srgbClr val="C9C9C9"/>
              </a:solidFill>
            </c:spPr>
            <c:extLst>
              <c:ext xmlns:c16="http://schemas.microsoft.com/office/drawing/2014/chart" uri="{C3380CC4-5D6E-409C-BE32-E72D297353CC}">
                <c16:uniqueId val="{0000000D-A7C0-4551-86C9-9E6402E069AD}"/>
              </c:ext>
            </c:extLst>
          </c:dPt>
          <c:dPt>
            <c:idx val="7"/>
            <c:invertIfNegative val="0"/>
            <c:bubble3D val="0"/>
            <c:spPr>
              <a:solidFill>
                <a:srgbClr val="C9C9C9"/>
              </a:solidFill>
            </c:spPr>
            <c:extLst>
              <c:ext xmlns:c16="http://schemas.microsoft.com/office/drawing/2014/chart" uri="{C3380CC4-5D6E-409C-BE32-E72D297353CC}">
                <c16:uniqueId val="{0000000F-A7C0-4551-86C9-9E6402E069AD}"/>
              </c:ext>
            </c:extLst>
          </c:dPt>
          <c:dPt>
            <c:idx val="8"/>
            <c:invertIfNegative val="0"/>
            <c:bubble3D val="0"/>
            <c:spPr>
              <a:solidFill>
                <a:srgbClr val="C9C9C9"/>
              </a:solidFill>
            </c:spPr>
            <c:extLst>
              <c:ext xmlns:c16="http://schemas.microsoft.com/office/drawing/2014/chart" uri="{C3380CC4-5D6E-409C-BE32-E72D297353CC}">
                <c16:uniqueId val="{00000011-A7C0-4551-86C9-9E6402E069AD}"/>
              </c:ext>
            </c:extLst>
          </c:dPt>
          <c:dPt>
            <c:idx val="9"/>
            <c:invertIfNegative val="0"/>
            <c:bubble3D val="0"/>
            <c:spPr>
              <a:solidFill>
                <a:srgbClr val="C9C9C9"/>
              </a:solidFill>
            </c:spPr>
            <c:extLst>
              <c:ext xmlns:c16="http://schemas.microsoft.com/office/drawing/2014/chart" uri="{C3380CC4-5D6E-409C-BE32-E72D297353CC}">
                <c16:uniqueId val="{00000013-A7C0-4551-86C9-9E6402E069AD}"/>
              </c:ext>
            </c:extLst>
          </c:dPt>
          <c:dPt>
            <c:idx val="10"/>
            <c:invertIfNegative val="0"/>
            <c:bubble3D val="0"/>
            <c:spPr>
              <a:solidFill>
                <a:srgbClr val="C9C9C9"/>
              </a:solidFill>
            </c:spPr>
            <c:extLst>
              <c:ext xmlns:c16="http://schemas.microsoft.com/office/drawing/2014/chart" uri="{C3380CC4-5D6E-409C-BE32-E72D297353CC}">
                <c16:uniqueId val="{00000015-A7C0-4551-86C9-9E6402E069AD}"/>
              </c:ext>
            </c:extLst>
          </c:dPt>
          <c:dPt>
            <c:idx val="11"/>
            <c:invertIfNegative val="0"/>
            <c:bubble3D val="0"/>
            <c:spPr>
              <a:solidFill>
                <a:srgbClr val="C9C9C9"/>
              </a:solidFill>
            </c:spPr>
            <c:extLst>
              <c:ext xmlns:c16="http://schemas.microsoft.com/office/drawing/2014/chart" uri="{C3380CC4-5D6E-409C-BE32-E72D297353CC}">
                <c16:uniqueId val="{00000017-A7C0-4551-86C9-9E6402E069AD}"/>
              </c:ext>
            </c:extLst>
          </c:dPt>
          <c:dPt>
            <c:idx val="12"/>
            <c:invertIfNegative val="0"/>
            <c:bubble3D val="0"/>
            <c:spPr>
              <a:solidFill>
                <a:srgbClr val="C9C9C9"/>
              </a:solidFill>
            </c:spPr>
            <c:extLst>
              <c:ext xmlns:c16="http://schemas.microsoft.com/office/drawing/2014/chart" uri="{C3380CC4-5D6E-409C-BE32-E72D297353CC}">
                <c16:uniqueId val="{00000019-A7C0-4551-86C9-9E6402E069AD}"/>
              </c:ext>
            </c:extLst>
          </c:dPt>
          <c:dPt>
            <c:idx val="13"/>
            <c:invertIfNegative val="0"/>
            <c:bubble3D val="0"/>
            <c:spPr>
              <a:solidFill>
                <a:srgbClr val="C9C9C9"/>
              </a:solidFill>
            </c:spPr>
            <c:extLst>
              <c:ext xmlns:c16="http://schemas.microsoft.com/office/drawing/2014/chart" uri="{C3380CC4-5D6E-409C-BE32-E72D297353CC}">
                <c16:uniqueId val="{0000001B-A7C0-4551-86C9-9E6402E069AD}"/>
              </c:ext>
            </c:extLst>
          </c:dPt>
          <c:dPt>
            <c:idx val="14"/>
            <c:invertIfNegative val="0"/>
            <c:bubble3D val="0"/>
            <c:spPr>
              <a:solidFill>
                <a:srgbClr val="7C7C7C"/>
              </a:solidFill>
            </c:spPr>
            <c:extLst>
              <c:ext xmlns:c16="http://schemas.microsoft.com/office/drawing/2014/chart" uri="{C3380CC4-5D6E-409C-BE32-E72D297353CC}">
                <c16:uniqueId val="{0000001D-A7C0-4551-86C9-9E6402E069AD}"/>
              </c:ext>
            </c:extLst>
          </c:dPt>
          <c:dPt>
            <c:idx val="15"/>
            <c:invertIfNegative val="0"/>
            <c:bubble3D val="0"/>
            <c:spPr>
              <a:solidFill>
                <a:srgbClr val="7C7C7C"/>
              </a:solidFill>
            </c:spPr>
            <c:extLst>
              <c:ext xmlns:c16="http://schemas.microsoft.com/office/drawing/2014/chart" uri="{C3380CC4-5D6E-409C-BE32-E72D297353CC}">
                <c16:uniqueId val="{0000001F-A7C0-4551-86C9-9E6402E069AD}"/>
              </c:ext>
            </c:extLst>
          </c:dPt>
          <c:dPt>
            <c:idx val="16"/>
            <c:invertIfNegative val="0"/>
            <c:bubble3D val="0"/>
            <c:spPr>
              <a:solidFill>
                <a:srgbClr val="7C7C7C"/>
              </a:solidFill>
            </c:spPr>
            <c:extLst>
              <c:ext xmlns:c16="http://schemas.microsoft.com/office/drawing/2014/chart" uri="{C3380CC4-5D6E-409C-BE32-E72D297353CC}">
                <c16:uniqueId val="{00000021-A7C0-4551-86C9-9E6402E069AD}"/>
              </c:ext>
            </c:extLst>
          </c:dPt>
          <c:dPt>
            <c:idx val="17"/>
            <c:invertIfNegative val="0"/>
            <c:bubble3D val="0"/>
            <c:spPr>
              <a:solidFill>
                <a:srgbClr val="7C7C7C"/>
              </a:solidFill>
            </c:spPr>
            <c:extLst>
              <c:ext xmlns:c16="http://schemas.microsoft.com/office/drawing/2014/chart" uri="{C3380CC4-5D6E-409C-BE32-E72D297353CC}">
                <c16:uniqueId val="{00000023-A7C0-4551-86C9-9E6402E069AD}"/>
              </c:ext>
            </c:extLst>
          </c:dPt>
          <c:dPt>
            <c:idx val="18"/>
            <c:invertIfNegative val="0"/>
            <c:bubble3D val="0"/>
            <c:spPr>
              <a:solidFill>
                <a:srgbClr val="7C7C7C"/>
              </a:solidFill>
            </c:spPr>
            <c:extLst>
              <c:ext xmlns:c16="http://schemas.microsoft.com/office/drawing/2014/chart" uri="{C3380CC4-5D6E-409C-BE32-E72D297353CC}">
                <c16:uniqueId val="{00000025-A7C0-4551-86C9-9E6402E069AD}"/>
              </c:ext>
            </c:extLst>
          </c:dPt>
          <c:dPt>
            <c:idx val="19"/>
            <c:invertIfNegative val="0"/>
            <c:bubble3D val="0"/>
            <c:spPr>
              <a:solidFill>
                <a:srgbClr val="7C7C7C"/>
              </a:solidFill>
            </c:spPr>
            <c:extLst>
              <c:ext xmlns:c16="http://schemas.microsoft.com/office/drawing/2014/chart" uri="{C3380CC4-5D6E-409C-BE32-E72D297353CC}">
                <c16:uniqueId val="{00000027-A7C0-4551-86C9-9E6402E069AD}"/>
              </c:ext>
            </c:extLst>
          </c:dPt>
          <c:dPt>
            <c:idx val="20"/>
            <c:invertIfNegative val="0"/>
            <c:bubble3D val="0"/>
            <c:spPr>
              <a:solidFill>
                <a:srgbClr val="7C7C7C"/>
              </a:solidFill>
            </c:spPr>
            <c:extLst>
              <c:ext xmlns:c16="http://schemas.microsoft.com/office/drawing/2014/chart" uri="{C3380CC4-5D6E-409C-BE32-E72D297353CC}">
                <c16:uniqueId val="{00000029-A7C0-4551-86C9-9E6402E069AD}"/>
              </c:ext>
            </c:extLst>
          </c:dPt>
          <c:dPt>
            <c:idx val="21"/>
            <c:invertIfNegative val="0"/>
            <c:bubble3D val="0"/>
            <c:spPr>
              <a:solidFill>
                <a:srgbClr val="7C7C7C"/>
              </a:solidFill>
            </c:spPr>
            <c:extLst>
              <c:ext xmlns:c16="http://schemas.microsoft.com/office/drawing/2014/chart" uri="{C3380CC4-5D6E-409C-BE32-E72D297353CC}">
                <c16:uniqueId val="{0000002B-A7C0-4551-86C9-9E6402E069AD}"/>
              </c:ext>
            </c:extLst>
          </c:dPt>
          <c:dPt>
            <c:idx val="22"/>
            <c:invertIfNegative val="0"/>
            <c:bubble3D val="0"/>
            <c:spPr>
              <a:solidFill>
                <a:srgbClr val="7C7C7C"/>
              </a:solidFill>
            </c:spPr>
            <c:extLst>
              <c:ext xmlns:c16="http://schemas.microsoft.com/office/drawing/2014/chart" uri="{C3380CC4-5D6E-409C-BE32-E72D297353CC}">
                <c16:uniqueId val="{0000002D-A7C0-4551-86C9-9E6402E069AD}"/>
              </c:ext>
            </c:extLst>
          </c:dPt>
          <c:dPt>
            <c:idx val="23"/>
            <c:invertIfNegative val="0"/>
            <c:bubble3D val="0"/>
            <c:spPr>
              <a:solidFill>
                <a:srgbClr val="7C7C7C"/>
              </a:solidFill>
            </c:spPr>
            <c:extLst>
              <c:ext xmlns:c16="http://schemas.microsoft.com/office/drawing/2014/chart" uri="{C3380CC4-5D6E-409C-BE32-E72D297353CC}">
                <c16:uniqueId val="{0000002F-A7C0-4551-86C9-9E6402E069AD}"/>
              </c:ext>
            </c:extLst>
          </c:dPt>
          <c:dPt>
            <c:idx val="24"/>
            <c:invertIfNegative val="0"/>
            <c:bubble3D val="0"/>
            <c:spPr>
              <a:solidFill>
                <a:srgbClr val="7C7C7C"/>
              </a:solidFill>
            </c:spPr>
            <c:extLst>
              <c:ext xmlns:c16="http://schemas.microsoft.com/office/drawing/2014/chart" uri="{C3380CC4-5D6E-409C-BE32-E72D297353CC}">
                <c16:uniqueId val="{00000031-A7C0-4551-86C9-9E6402E069AD}"/>
              </c:ext>
            </c:extLst>
          </c:dPt>
          <c:dPt>
            <c:idx val="25"/>
            <c:invertIfNegative val="0"/>
            <c:bubble3D val="0"/>
            <c:spPr>
              <a:solidFill>
                <a:srgbClr val="7C7C7C"/>
              </a:solidFill>
            </c:spPr>
            <c:extLst>
              <c:ext xmlns:c16="http://schemas.microsoft.com/office/drawing/2014/chart" uri="{C3380CC4-5D6E-409C-BE32-E72D297353CC}">
                <c16:uniqueId val="{00000033-A7C0-4551-86C9-9E6402E069AD}"/>
              </c:ext>
            </c:extLst>
          </c:dPt>
          <c:dPt>
            <c:idx val="26"/>
            <c:invertIfNegative val="0"/>
            <c:bubble3D val="0"/>
            <c:spPr>
              <a:solidFill>
                <a:srgbClr val="7C7C7C"/>
              </a:solidFill>
            </c:spPr>
            <c:extLst>
              <c:ext xmlns:c16="http://schemas.microsoft.com/office/drawing/2014/chart" uri="{C3380CC4-5D6E-409C-BE32-E72D297353CC}">
                <c16:uniqueId val="{00000035-A7C0-4551-86C9-9E6402E069AD}"/>
              </c:ext>
            </c:extLst>
          </c:dPt>
          <c:dPt>
            <c:idx val="27"/>
            <c:invertIfNegative val="0"/>
            <c:bubble3D val="0"/>
            <c:spPr>
              <a:solidFill>
                <a:srgbClr val="7C7C7C"/>
              </a:solidFill>
            </c:spPr>
            <c:extLst>
              <c:ext xmlns:c16="http://schemas.microsoft.com/office/drawing/2014/chart" uri="{C3380CC4-5D6E-409C-BE32-E72D297353CC}">
                <c16:uniqueId val="{00000037-A7C0-4551-86C9-9E6402E069AD}"/>
              </c:ext>
            </c:extLst>
          </c:dPt>
          <c:dPt>
            <c:idx val="28"/>
            <c:invertIfNegative val="0"/>
            <c:bubble3D val="0"/>
            <c:spPr>
              <a:solidFill>
                <a:srgbClr val="7C7C7C"/>
              </a:solidFill>
            </c:spPr>
            <c:extLst>
              <c:ext xmlns:c16="http://schemas.microsoft.com/office/drawing/2014/chart" uri="{C3380CC4-5D6E-409C-BE32-E72D297353CC}">
                <c16:uniqueId val="{00000039-A7C0-4551-86C9-9E6402E069AD}"/>
              </c:ext>
            </c:extLst>
          </c:dPt>
          <c:dPt>
            <c:idx val="29"/>
            <c:invertIfNegative val="0"/>
            <c:bubble3D val="0"/>
            <c:spPr>
              <a:solidFill>
                <a:srgbClr val="7F6000"/>
              </a:solidFill>
            </c:spPr>
            <c:extLst>
              <c:ext xmlns:c16="http://schemas.microsoft.com/office/drawing/2014/chart" uri="{C3380CC4-5D6E-409C-BE32-E72D297353CC}">
                <c16:uniqueId val="{0000003B-A7C0-4551-86C9-9E6402E069AD}"/>
              </c:ext>
            </c:extLst>
          </c:dPt>
          <c:dPt>
            <c:idx val="30"/>
            <c:invertIfNegative val="0"/>
            <c:bubble3D val="0"/>
            <c:spPr>
              <a:solidFill>
                <a:srgbClr val="FBBB27"/>
              </a:solidFill>
            </c:spPr>
            <c:extLst>
              <c:ext xmlns:c16="http://schemas.microsoft.com/office/drawing/2014/chart" uri="{C3380CC4-5D6E-409C-BE32-E72D297353CC}">
                <c16:uniqueId val="{0000003D-A7C0-4551-86C9-9E6402E069AD}"/>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'F59'!$A$10:$A$40</c:f>
              <c:strCache>
                <c:ptCount val="31"/>
                <c:pt idx="0">
                  <c:v>Baja California</c:v>
                </c:pt>
                <c:pt idx="1">
                  <c:v>Baja California Sur</c:v>
                </c:pt>
                <c:pt idx="2">
                  <c:v>Campeche</c:v>
                </c:pt>
                <c:pt idx="3">
                  <c:v>Chiapas</c:v>
                </c:pt>
                <c:pt idx="4">
                  <c:v>Durango</c:v>
                </c:pt>
                <c:pt idx="5">
                  <c:v>Guerrero</c:v>
                </c:pt>
                <c:pt idx="6">
                  <c:v>Morelos</c:v>
                </c:pt>
                <c:pt idx="7">
                  <c:v>Nayarit</c:v>
                </c:pt>
                <c:pt idx="8">
                  <c:v>Nuevo León</c:v>
                </c:pt>
                <c:pt idx="9">
                  <c:v>Puebla</c:v>
                </c:pt>
                <c:pt idx="10">
                  <c:v>Tabasco</c:v>
                </c:pt>
                <c:pt idx="11">
                  <c:v>Veracruz</c:v>
                </c:pt>
                <c:pt idx="12">
                  <c:v>Yucatán</c:v>
                </c:pt>
                <c:pt idx="13">
                  <c:v>Coahuila</c:v>
                </c:pt>
                <c:pt idx="14">
                  <c:v>Sonora</c:v>
                </c:pt>
                <c:pt idx="15">
                  <c:v>Tamaulipas</c:v>
                </c:pt>
                <c:pt idx="16">
                  <c:v>Colima</c:v>
                </c:pt>
                <c:pt idx="17">
                  <c:v>Chihuahua</c:v>
                </c:pt>
                <c:pt idx="18">
                  <c:v>Oaxaca</c:v>
                </c:pt>
                <c:pt idx="19">
                  <c:v>Tlaxcala</c:v>
                </c:pt>
                <c:pt idx="20">
                  <c:v>Quintana Roo</c:v>
                </c:pt>
                <c:pt idx="21">
                  <c:v>Hidalgo</c:v>
                </c:pt>
                <c:pt idx="22">
                  <c:v>San Luis Potosí</c:v>
                </c:pt>
                <c:pt idx="23">
                  <c:v>Sinaloa</c:v>
                </c:pt>
                <c:pt idx="24">
                  <c:v>Zacatecas</c:v>
                </c:pt>
                <c:pt idx="25">
                  <c:v>Michoacán</c:v>
                </c:pt>
                <c:pt idx="26">
                  <c:v>Guanajuato</c:v>
                </c:pt>
                <c:pt idx="27">
                  <c:v>Querétaro</c:v>
                </c:pt>
                <c:pt idx="28">
                  <c:v>Jalisco</c:v>
                </c:pt>
                <c:pt idx="29">
                  <c:v>Estado de México</c:v>
                </c:pt>
                <c:pt idx="30">
                  <c:v>Aguascalientes</c:v>
                </c:pt>
              </c:strCache>
            </c:strRef>
          </c:cat>
          <c:val>
            <c:numRef>
              <c:f>'F59'!$B$10:$B$40</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1</c:v>
                </c:pt>
                <c:pt idx="15">
                  <c:v>1</c:v>
                </c:pt>
                <c:pt idx="16">
                  <c:v>2</c:v>
                </c:pt>
                <c:pt idx="17">
                  <c:v>2</c:v>
                </c:pt>
                <c:pt idx="18">
                  <c:v>2</c:v>
                </c:pt>
                <c:pt idx="19">
                  <c:v>2</c:v>
                </c:pt>
                <c:pt idx="20">
                  <c:v>3</c:v>
                </c:pt>
                <c:pt idx="21">
                  <c:v>4</c:v>
                </c:pt>
                <c:pt idx="22">
                  <c:v>4</c:v>
                </c:pt>
                <c:pt idx="23">
                  <c:v>6</c:v>
                </c:pt>
                <c:pt idx="24">
                  <c:v>6</c:v>
                </c:pt>
                <c:pt idx="25">
                  <c:v>8</c:v>
                </c:pt>
                <c:pt idx="26">
                  <c:v>16</c:v>
                </c:pt>
                <c:pt idx="27">
                  <c:v>17</c:v>
                </c:pt>
                <c:pt idx="28">
                  <c:v>32</c:v>
                </c:pt>
                <c:pt idx="29">
                  <c:v>41</c:v>
                </c:pt>
                <c:pt idx="30">
                  <c:v>55</c:v>
                </c:pt>
              </c:numCache>
            </c:numRef>
          </c:val>
          <c:extLst>
            <c:ext xmlns:c16="http://schemas.microsoft.com/office/drawing/2014/chart" uri="{C3380CC4-5D6E-409C-BE32-E72D297353CC}">
              <c16:uniqueId val="{0000003E-A7C0-4551-86C9-9E6402E069AD}"/>
            </c:ext>
          </c:extLst>
        </c:ser>
        <c:dLbls>
          <c:showLegendKey val="0"/>
          <c:showVal val="0"/>
          <c:showCatName val="0"/>
          <c:showSerName val="0"/>
          <c:showPercent val="0"/>
          <c:showBubbleSize val="0"/>
        </c:dLbls>
        <c:gapWidth val="150"/>
        <c:axId val="124967168"/>
        <c:axId val="124973056"/>
      </c:barChart>
      <c:catAx>
        <c:axId val="124967168"/>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4973056"/>
        <c:crosses val="autoZero"/>
        <c:auto val="1"/>
        <c:lblAlgn val="ctr"/>
        <c:lblOffset val="100"/>
        <c:noMultiLvlLbl val="0"/>
      </c:catAx>
      <c:valAx>
        <c:axId val="124973056"/>
        <c:scaling>
          <c:orientation val="minMax"/>
        </c:scaling>
        <c:delete val="1"/>
        <c:axPos val="b"/>
        <c:numFmt formatCode="#,##0" sourceLinked="1"/>
        <c:majorTickMark val="out"/>
        <c:minorTickMark val="none"/>
        <c:tickLblPos val="nextTo"/>
        <c:crossAx val="124967168"/>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'F6'!$B$5</c:f>
              <c:strCache>
                <c:ptCount val="1"/>
                <c:pt idx="0">
                  <c:v>Total de trabajadores</c:v>
                </c:pt>
              </c:strCache>
            </c:strRef>
          </c:tx>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7202-4343-9288-6501F40B6BA2}"/>
              </c:ext>
            </c:extLst>
          </c:dPt>
          <c:dPt>
            <c:idx val="5"/>
            <c:invertIfNegative val="0"/>
            <c:bubble3D val="0"/>
            <c:extLst>
              <c:ext xmlns:c16="http://schemas.microsoft.com/office/drawing/2014/chart" uri="{C3380CC4-5D6E-409C-BE32-E72D297353CC}">
                <c16:uniqueId val="{00000002-7202-4343-9288-6501F40B6BA2}"/>
              </c:ext>
            </c:extLst>
          </c:dPt>
          <c:dPt>
            <c:idx val="6"/>
            <c:invertIfNegative val="0"/>
            <c:bubble3D val="0"/>
            <c:extLst>
              <c:ext xmlns:c16="http://schemas.microsoft.com/office/drawing/2014/chart" uri="{C3380CC4-5D6E-409C-BE32-E72D297353CC}">
                <c16:uniqueId val="{00000003-7202-4343-9288-6501F40B6BA2}"/>
              </c:ext>
            </c:extLst>
          </c:dPt>
          <c:dPt>
            <c:idx val="7"/>
            <c:invertIfNegative val="0"/>
            <c:bubble3D val="0"/>
            <c:spPr>
              <a:solidFill>
                <a:srgbClr val="FBBB27"/>
              </a:solidFill>
              <a:ln>
                <a:noFill/>
              </a:ln>
              <a:effectLst/>
            </c:spPr>
            <c:extLst>
              <c:ext xmlns:c16="http://schemas.microsoft.com/office/drawing/2014/chart" uri="{C3380CC4-5D6E-409C-BE32-E72D297353CC}">
                <c16:uniqueId val="{00000005-7202-4343-9288-6501F40B6BA2}"/>
              </c:ext>
            </c:extLst>
          </c:dPt>
          <c:dPt>
            <c:idx val="17"/>
            <c:invertIfNegative val="0"/>
            <c:bubble3D val="0"/>
            <c:extLst>
              <c:ext xmlns:c16="http://schemas.microsoft.com/office/drawing/2014/chart" uri="{C3380CC4-5D6E-409C-BE32-E72D297353CC}">
                <c16:uniqueId val="{00000006-7202-4343-9288-6501F40B6BA2}"/>
              </c:ext>
            </c:extLst>
          </c:dPt>
          <c:dPt>
            <c:idx val="18"/>
            <c:invertIfNegative val="0"/>
            <c:bubble3D val="0"/>
            <c:extLst>
              <c:ext xmlns:c16="http://schemas.microsoft.com/office/drawing/2014/chart" uri="{C3380CC4-5D6E-409C-BE32-E72D297353CC}">
                <c16:uniqueId val="{00000007-7202-4343-9288-6501F40B6BA2}"/>
              </c:ext>
            </c:extLst>
          </c:dPt>
          <c:dLbls>
            <c:numFmt formatCode="#,##0" sourceLinked="0"/>
            <c:spPr>
              <a:noFill/>
              <a:ln w="25400">
                <a:noFill/>
              </a:ln>
            </c:spPr>
            <c:txPr>
              <a:bodyPr rot="0" vert="horz"/>
              <a:lstStyle/>
              <a:p>
                <a:pPr>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'F6'!$A$7:$A$14</c:f>
              <c:numCache>
                <c:formatCode>General</c:formatCode>
                <c:ptCount val="8"/>
                <c:pt idx="0">
                  <c:v>2013</c:v>
                </c:pt>
                <c:pt idx="1">
                  <c:v>2014</c:v>
                </c:pt>
                <c:pt idx="2">
                  <c:v>2015</c:v>
                </c:pt>
                <c:pt idx="3">
                  <c:v>2016</c:v>
                </c:pt>
                <c:pt idx="4">
                  <c:v>2017</c:v>
                </c:pt>
                <c:pt idx="5">
                  <c:v>2018</c:v>
                </c:pt>
                <c:pt idx="6" formatCode="mmm\-yy">
                  <c:v>43466</c:v>
                </c:pt>
                <c:pt idx="7" formatCode="mmm\-yy">
                  <c:v>43497</c:v>
                </c:pt>
              </c:numCache>
            </c:numRef>
          </c:cat>
          <c:val>
            <c:numRef>
              <c:f>'F6'!$B$7:$B$14</c:f>
              <c:numCache>
                <c:formatCode>#,##0</c:formatCode>
                <c:ptCount val="8"/>
                <c:pt idx="0">
                  <c:v>1397248</c:v>
                </c:pt>
                <c:pt idx="1">
                  <c:v>1463340</c:v>
                </c:pt>
                <c:pt idx="2">
                  <c:v>1535255</c:v>
                </c:pt>
                <c:pt idx="3">
                  <c:v>1624237</c:v>
                </c:pt>
                <c:pt idx="4">
                  <c:v>1717868</c:v>
                </c:pt>
                <c:pt idx="5">
                  <c:v>1761000</c:v>
                </c:pt>
                <c:pt idx="6">
                  <c:v>1778570</c:v>
                </c:pt>
                <c:pt idx="7">
                  <c:v>1792233</c:v>
                </c:pt>
              </c:numCache>
            </c:numRef>
          </c:val>
          <c:extLst>
            <c:ext xmlns:c16="http://schemas.microsoft.com/office/drawing/2014/chart" uri="{C3380CC4-5D6E-409C-BE32-E72D297353CC}">
              <c16:uniqueId val="{00000008-7202-4343-9288-6501F40B6BA2}"/>
            </c:ext>
          </c:extLst>
        </c:ser>
        <c:dLbls>
          <c:showLegendKey val="0"/>
          <c:showVal val="0"/>
          <c:showCatName val="0"/>
          <c:showSerName val="0"/>
          <c:showPercent val="0"/>
          <c:showBubbleSize val="0"/>
        </c:dLbls>
        <c:gapWidth val="80"/>
        <c:overlap val="-27"/>
        <c:axId val="83102720"/>
        <c:axId val="83116800"/>
      </c:barChart>
      <c:lineChart>
        <c:grouping val="standard"/>
        <c:varyColors val="0"/>
        <c:ser>
          <c:idx val="1"/>
          <c:order val="1"/>
          <c:tx>
            <c:strRef>
              <c:f>'F6'!$C$5</c:f>
              <c:strCache>
                <c:ptCount val="1"/>
                <c:pt idx="0">
                  <c:v>Nuevos empleos</c:v>
                </c:pt>
              </c:strCache>
            </c:strRef>
          </c:tx>
          <c:spPr>
            <a:ln>
              <a:solidFill>
                <a:srgbClr val="BF9000"/>
              </a:solidFill>
            </a:ln>
          </c:spPr>
          <c:marker>
            <c:spPr>
              <a:solidFill>
                <a:srgbClr val="FFE699"/>
              </a:solidFill>
              <a:ln>
                <a:solidFill>
                  <a:srgbClr val="BF9000"/>
                </a:solidFill>
              </a:ln>
            </c:spPr>
          </c:marker>
          <c:dLbls>
            <c:spPr>
              <a:noFill/>
            </c:spPr>
            <c:txPr>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'F6'!$C$7:$C$14</c:f>
              <c:numCache>
                <c:formatCode>#,##0</c:formatCode>
                <c:ptCount val="8"/>
                <c:pt idx="0">
                  <c:v>47591</c:v>
                </c:pt>
                <c:pt idx="1">
                  <c:v>66092</c:v>
                </c:pt>
                <c:pt idx="2">
                  <c:v>71915</c:v>
                </c:pt>
                <c:pt idx="3">
                  <c:v>88982</c:v>
                </c:pt>
                <c:pt idx="4">
                  <c:v>93631</c:v>
                </c:pt>
                <c:pt idx="5">
                  <c:v>43132</c:v>
                </c:pt>
                <c:pt idx="6">
                  <c:v>17570</c:v>
                </c:pt>
                <c:pt idx="7">
                  <c:v>31233</c:v>
                </c:pt>
              </c:numCache>
            </c:numRef>
          </c:val>
          <c:smooth val="0"/>
          <c:extLst>
            <c:ext xmlns:c16="http://schemas.microsoft.com/office/drawing/2014/chart" uri="{C3380CC4-5D6E-409C-BE32-E72D297353CC}">
              <c16:uniqueId val="{00000009-7202-4343-9288-6501F40B6BA2}"/>
            </c:ext>
          </c:extLst>
        </c:ser>
        <c:dLbls>
          <c:showLegendKey val="0"/>
          <c:showVal val="0"/>
          <c:showCatName val="0"/>
          <c:showSerName val="0"/>
          <c:showPercent val="0"/>
          <c:showBubbleSize val="0"/>
        </c:dLbls>
        <c:marker val="1"/>
        <c:smooth val="0"/>
        <c:axId val="83102720"/>
        <c:axId val="83116800"/>
      </c:lineChart>
      <c:catAx>
        <c:axId val="831027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MX"/>
          </a:p>
        </c:txPr>
        <c:crossAx val="83116800"/>
        <c:crosses val="autoZero"/>
        <c:auto val="1"/>
        <c:lblAlgn val="ctr"/>
        <c:lblOffset val="100"/>
        <c:noMultiLvlLbl val="0"/>
      </c:catAx>
      <c:valAx>
        <c:axId val="83116800"/>
        <c:scaling>
          <c:orientation val="minMax"/>
          <c:max val="2200000"/>
        </c:scaling>
        <c:delete val="1"/>
        <c:axPos val="l"/>
        <c:numFmt formatCode="#,##0" sourceLinked="1"/>
        <c:majorTickMark val="out"/>
        <c:minorTickMark val="none"/>
        <c:tickLblPos val="nextTo"/>
        <c:crossAx val="83102720"/>
        <c:crosses val="autoZero"/>
        <c:crossBetween val="between"/>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Producción de Carne en Canal de Ganado Caprino</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Enero 2019  1/</a:t>
            </a:r>
          </a:p>
        </c:rich>
      </c:tx>
      <c:overlay val="0"/>
    </c:title>
    <c:autoTitleDeleted val="0"/>
    <c:plotArea>
      <c:layout/>
      <c:barChart>
        <c:barDir val="bar"/>
        <c:grouping val="clustered"/>
        <c:varyColors val="0"/>
        <c:ser>
          <c:idx val="0"/>
          <c:order val="0"/>
          <c:tx>
            <c:strRef>
              <c:f>'F60'!$B$9</c:f>
              <c:strCache>
                <c:ptCount val="1"/>
                <c:pt idx="0">
                  <c:v>Producción de Carne en Canal</c:v>
                </c:pt>
              </c:strCache>
            </c:strRef>
          </c:tx>
          <c:invertIfNegative val="0"/>
          <c:dPt>
            <c:idx val="0"/>
            <c:invertIfNegative val="0"/>
            <c:bubble3D val="0"/>
            <c:spPr>
              <a:solidFill>
                <a:srgbClr val="C9C9C9"/>
              </a:solidFill>
            </c:spPr>
            <c:extLst>
              <c:ext xmlns:c16="http://schemas.microsoft.com/office/drawing/2014/chart" uri="{C3380CC4-5D6E-409C-BE32-E72D297353CC}">
                <c16:uniqueId val="{00000001-329B-4E76-80B3-E5AB6C8A8472}"/>
              </c:ext>
            </c:extLst>
          </c:dPt>
          <c:dPt>
            <c:idx val="1"/>
            <c:invertIfNegative val="0"/>
            <c:bubble3D val="0"/>
            <c:spPr>
              <a:solidFill>
                <a:srgbClr val="C9C9C9"/>
              </a:solidFill>
            </c:spPr>
            <c:extLst>
              <c:ext xmlns:c16="http://schemas.microsoft.com/office/drawing/2014/chart" uri="{C3380CC4-5D6E-409C-BE32-E72D297353CC}">
                <c16:uniqueId val="{00000003-329B-4E76-80B3-E5AB6C8A8472}"/>
              </c:ext>
            </c:extLst>
          </c:dPt>
          <c:dPt>
            <c:idx val="2"/>
            <c:invertIfNegative val="0"/>
            <c:bubble3D val="0"/>
            <c:spPr>
              <a:solidFill>
                <a:srgbClr val="C9C9C9"/>
              </a:solidFill>
            </c:spPr>
            <c:extLst>
              <c:ext xmlns:c16="http://schemas.microsoft.com/office/drawing/2014/chart" uri="{C3380CC4-5D6E-409C-BE32-E72D297353CC}">
                <c16:uniqueId val="{00000005-329B-4E76-80B3-E5AB6C8A8472}"/>
              </c:ext>
            </c:extLst>
          </c:dPt>
          <c:dPt>
            <c:idx val="3"/>
            <c:invertIfNegative val="0"/>
            <c:bubble3D val="0"/>
            <c:spPr>
              <a:solidFill>
                <a:srgbClr val="C9C9C9"/>
              </a:solidFill>
            </c:spPr>
            <c:extLst>
              <c:ext xmlns:c16="http://schemas.microsoft.com/office/drawing/2014/chart" uri="{C3380CC4-5D6E-409C-BE32-E72D297353CC}">
                <c16:uniqueId val="{00000007-329B-4E76-80B3-E5AB6C8A8472}"/>
              </c:ext>
            </c:extLst>
          </c:dPt>
          <c:dPt>
            <c:idx val="4"/>
            <c:invertIfNegative val="0"/>
            <c:bubble3D val="0"/>
            <c:spPr>
              <a:solidFill>
                <a:srgbClr val="C9C9C9"/>
              </a:solidFill>
            </c:spPr>
            <c:extLst>
              <c:ext xmlns:c16="http://schemas.microsoft.com/office/drawing/2014/chart" uri="{C3380CC4-5D6E-409C-BE32-E72D297353CC}">
                <c16:uniqueId val="{00000009-329B-4E76-80B3-E5AB6C8A8472}"/>
              </c:ext>
            </c:extLst>
          </c:dPt>
          <c:dPt>
            <c:idx val="5"/>
            <c:invertIfNegative val="0"/>
            <c:bubble3D val="0"/>
            <c:spPr>
              <a:solidFill>
                <a:srgbClr val="C9C9C9"/>
              </a:solidFill>
            </c:spPr>
            <c:extLst>
              <c:ext xmlns:c16="http://schemas.microsoft.com/office/drawing/2014/chart" uri="{C3380CC4-5D6E-409C-BE32-E72D297353CC}">
                <c16:uniqueId val="{0000000B-329B-4E76-80B3-E5AB6C8A8472}"/>
              </c:ext>
            </c:extLst>
          </c:dPt>
          <c:dPt>
            <c:idx val="6"/>
            <c:invertIfNegative val="0"/>
            <c:bubble3D val="0"/>
            <c:spPr>
              <a:solidFill>
                <a:srgbClr val="C9C9C9"/>
              </a:solidFill>
            </c:spPr>
            <c:extLst>
              <c:ext xmlns:c16="http://schemas.microsoft.com/office/drawing/2014/chart" uri="{C3380CC4-5D6E-409C-BE32-E72D297353CC}">
                <c16:uniqueId val="{0000000D-329B-4E76-80B3-E5AB6C8A8472}"/>
              </c:ext>
            </c:extLst>
          </c:dPt>
          <c:dPt>
            <c:idx val="7"/>
            <c:invertIfNegative val="0"/>
            <c:bubble3D val="0"/>
            <c:spPr>
              <a:solidFill>
                <a:srgbClr val="C9C9C9"/>
              </a:solidFill>
            </c:spPr>
            <c:extLst>
              <c:ext xmlns:c16="http://schemas.microsoft.com/office/drawing/2014/chart" uri="{C3380CC4-5D6E-409C-BE32-E72D297353CC}">
                <c16:uniqueId val="{0000000F-329B-4E76-80B3-E5AB6C8A8472}"/>
              </c:ext>
            </c:extLst>
          </c:dPt>
          <c:dPt>
            <c:idx val="8"/>
            <c:invertIfNegative val="0"/>
            <c:bubble3D val="0"/>
            <c:spPr>
              <a:solidFill>
                <a:srgbClr val="C9C9C9"/>
              </a:solidFill>
            </c:spPr>
            <c:extLst>
              <c:ext xmlns:c16="http://schemas.microsoft.com/office/drawing/2014/chart" uri="{C3380CC4-5D6E-409C-BE32-E72D297353CC}">
                <c16:uniqueId val="{00000011-329B-4E76-80B3-E5AB6C8A8472}"/>
              </c:ext>
            </c:extLst>
          </c:dPt>
          <c:dPt>
            <c:idx val="9"/>
            <c:invertIfNegative val="0"/>
            <c:bubble3D val="0"/>
            <c:spPr>
              <a:solidFill>
                <a:srgbClr val="C9C9C9"/>
              </a:solidFill>
            </c:spPr>
            <c:extLst>
              <c:ext xmlns:c16="http://schemas.microsoft.com/office/drawing/2014/chart" uri="{C3380CC4-5D6E-409C-BE32-E72D297353CC}">
                <c16:uniqueId val="{00000013-329B-4E76-80B3-E5AB6C8A8472}"/>
              </c:ext>
            </c:extLst>
          </c:dPt>
          <c:dPt>
            <c:idx val="10"/>
            <c:invertIfNegative val="0"/>
            <c:bubble3D val="0"/>
            <c:spPr>
              <a:solidFill>
                <a:srgbClr val="C9C9C9"/>
              </a:solidFill>
            </c:spPr>
            <c:extLst>
              <c:ext xmlns:c16="http://schemas.microsoft.com/office/drawing/2014/chart" uri="{C3380CC4-5D6E-409C-BE32-E72D297353CC}">
                <c16:uniqueId val="{00000015-329B-4E76-80B3-E5AB6C8A8472}"/>
              </c:ext>
            </c:extLst>
          </c:dPt>
          <c:dPt>
            <c:idx val="11"/>
            <c:invertIfNegative val="0"/>
            <c:bubble3D val="0"/>
            <c:spPr>
              <a:solidFill>
                <a:srgbClr val="C9C9C9"/>
              </a:solidFill>
            </c:spPr>
            <c:extLst>
              <c:ext xmlns:c16="http://schemas.microsoft.com/office/drawing/2014/chart" uri="{C3380CC4-5D6E-409C-BE32-E72D297353CC}">
                <c16:uniqueId val="{00000017-329B-4E76-80B3-E5AB6C8A8472}"/>
              </c:ext>
            </c:extLst>
          </c:dPt>
          <c:dPt>
            <c:idx val="12"/>
            <c:invertIfNegative val="0"/>
            <c:bubble3D val="0"/>
            <c:spPr>
              <a:solidFill>
                <a:srgbClr val="C9C9C9"/>
              </a:solidFill>
            </c:spPr>
            <c:extLst>
              <c:ext xmlns:c16="http://schemas.microsoft.com/office/drawing/2014/chart" uri="{C3380CC4-5D6E-409C-BE32-E72D297353CC}">
                <c16:uniqueId val="{00000019-329B-4E76-80B3-E5AB6C8A8472}"/>
              </c:ext>
            </c:extLst>
          </c:dPt>
          <c:dPt>
            <c:idx val="13"/>
            <c:invertIfNegative val="0"/>
            <c:bubble3D val="0"/>
            <c:spPr>
              <a:solidFill>
                <a:srgbClr val="C9C9C9"/>
              </a:solidFill>
            </c:spPr>
            <c:extLst>
              <c:ext xmlns:c16="http://schemas.microsoft.com/office/drawing/2014/chart" uri="{C3380CC4-5D6E-409C-BE32-E72D297353CC}">
                <c16:uniqueId val="{0000001B-329B-4E76-80B3-E5AB6C8A8472}"/>
              </c:ext>
            </c:extLst>
          </c:dPt>
          <c:dPt>
            <c:idx val="14"/>
            <c:invertIfNegative val="0"/>
            <c:bubble3D val="0"/>
            <c:spPr>
              <a:solidFill>
                <a:srgbClr val="7C7C7C"/>
              </a:solidFill>
            </c:spPr>
            <c:extLst>
              <c:ext xmlns:c16="http://schemas.microsoft.com/office/drawing/2014/chart" uri="{C3380CC4-5D6E-409C-BE32-E72D297353CC}">
                <c16:uniqueId val="{0000001D-329B-4E76-80B3-E5AB6C8A8472}"/>
              </c:ext>
            </c:extLst>
          </c:dPt>
          <c:dPt>
            <c:idx val="15"/>
            <c:invertIfNegative val="0"/>
            <c:bubble3D val="0"/>
            <c:spPr>
              <a:solidFill>
                <a:srgbClr val="7C7C7C"/>
              </a:solidFill>
            </c:spPr>
            <c:extLst>
              <c:ext xmlns:c16="http://schemas.microsoft.com/office/drawing/2014/chart" uri="{C3380CC4-5D6E-409C-BE32-E72D297353CC}">
                <c16:uniqueId val="{0000001F-329B-4E76-80B3-E5AB6C8A8472}"/>
              </c:ext>
            </c:extLst>
          </c:dPt>
          <c:dPt>
            <c:idx val="16"/>
            <c:invertIfNegative val="0"/>
            <c:bubble3D val="0"/>
            <c:spPr>
              <a:solidFill>
                <a:srgbClr val="7C7C7C"/>
              </a:solidFill>
            </c:spPr>
            <c:extLst>
              <c:ext xmlns:c16="http://schemas.microsoft.com/office/drawing/2014/chart" uri="{C3380CC4-5D6E-409C-BE32-E72D297353CC}">
                <c16:uniqueId val="{00000021-329B-4E76-80B3-E5AB6C8A8472}"/>
              </c:ext>
            </c:extLst>
          </c:dPt>
          <c:dPt>
            <c:idx val="17"/>
            <c:invertIfNegative val="0"/>
            <c:bubble3D val="0"/>
            <c:spPr>
              <a:solidFill>
                <a:srgbClr val="7C7C7C"/>
              </a:solidFill>
            </c:spPr>
            <c:extLst>
              <c:ext xmlns:c16="http://schemas.microsoft.com/office/drawing/2014/chart" uri="{C3380CC4-5D6E-409C-BE32-E72D297353CC}">
                <c16:uniqueId val="{00000023-329B-4E76-80B3-E5AB6C8A8472}"/>
              </c:ext>
            </c:extLst>
          </c:dPt>
          <c:dPt>
            <c:idx val="18"/>
            <c:invertIfNegative val="0"/>
            <c:bubble3D val="0"/>
            <c:spPr>
              <a:solidFill>
                <a:srgbClr val="7C7C7C"/>
              </a:solidFill>
            </c:spPr>
            <c:extLst>
              <c:ext xmlns:c16="http://schemas.microsoft.com/office/drawing/2014/chart" uri="{C3380CC4-5D6E-409C-BE32-E72D297353CC}">
                <c16:uniqueId val="{00000025-329B-4E76-80B3-E5AB6C8A8472}"/>
              </c:ext>
            </c:extLst>
          </c:dPt>
          <c:dPt>
            <c:idx val="19"/>
            <c:invertIfNegative val="0"/>
            <c:bubble3D val="0"/>
            <c:spPr>
              <a:solidFill>
                <a:srgbClr val="7C7C7C"/>
              </a:solidFill>
            </c:spPr>
            <c:extLst>
              <c:ext xmlns:c16="http://schemas.microsoft.com/office/drawing/2014/chart" uri="{C3380CC4-5D6E-409C-BE32-E72D297353CC}">
                <c16:uniqueId val="{00000027-329B-4E76-80B3-E5AB6C8A8472}"/>
              </c:ext>
            </c:extLst>
          </c:dPt>
          <c:dPt>
            <c:idx val="20"/>
            <c:invertIfNegative val="0"/>
            <c:bubble3D val="0"/>
            <c:spPr>
              <a:solidFill>
                <a:srgbClr val="7C7C7C"/>
              </a:solidFill>
            </c:spPr>
            <c:extLst>
              <c:ext xmlns:c16="http://schemas.microsoft.com/office/drawing/2014/chart" uri="{C3380CC4-5D6E-409C-BE32-E72D297353CC}">
                <c16:uniqueId val="{00000029-329B-4E76-80B3-E5AB6C8A8472}"/>
              </c:ext>
            </c:extLst>
          </c:dPt>
          <c:dPt>
            <c:idx val="21"/>
            <c:invertIfNegative val="0"/>
            <c:bubble3D val="0"/>
            <c:spPr>
              <a:solidFill>
                <a:srgbClr val="7C7C7C"/>
              </a:solidFill>
            </c:spPr>
            <c:extLst>
              <c:ext xmlns:c16="http://schemas.microsoft.com/office/drawing/2014/chart" uri="{C3380CC4-5D6E-409C-BE32-E72D297353CC}">
                <c16:uniqueId val="{0000002B-329B-4E76-80B3-E5AB6C8A8472}"/>
              </c:ext>
            </c:extLst>
          </c:dPt>
          <c:dPt>
            <c:idx val="22"/>
            <c:invertIfNegative val="0"/>
            <c:bubble3D val="0"/>
            <c:spPr>
              <a:solidFill>
                <a:srgbClr val="7C7C7C"/>
              </a:solidFill>
            </c:spPr>
            <c:extLst>
              <c:ext xmlns:c16="http://schemas.microsoft.com/office/drawing/2014/chart" uri="{C3380CC4-5D6E-409C-BE32-E72D297353CC}">
                <c16:uniqueId val="{0000002D-329B-4E76-80B3-E5AB6C8A8472}"/>
              </c:ext>
            </c:extLst>
          </c:dPt>
          <c:dPt>
            <c:idx val="23"/>
            <c:invertIfNegative val="0"/>
            <c:bubble3D val="0"/>
            <c:spPr>
              <a:solidFill>
                <a:srgbClr val="7C7C7C"/>
              </a:solidFill>
            </c:spPr>
            <c:extLst>
              <c:ext xmlns:c16="http://schemas.microsoft.com/office/drawing/2014/chart" uri="{C3380CC4-5D6E-409C-BE32-E72D297353CC}">
                <c16:uniqueId val="{0000002F-329B-4E76-80B3-E5AB6C8A8472}"/>
              </c:ext>
            </c:extLst>
          </c:dPt>
          <c:dPt>
            <c:idx val="24"/>
            <c:invertIfNegative val="0"/>
            <c:bubble3D val="0"/>
            <c:spPr>
              <a:solidFill>
                <a:srgbClr val="7C7C7C"/>
              </a:solidFill>
            </c:spPr>
            <c:extLst>
              <c:ext xmlns:c16="http://schemas.microsoft.com/office/drawing/2014/chart" uri="{C3380CC4-5D6E-409C-BE32-E72D297353CC}">
                <c16:uniqueId val="{00000031-329B-4E76-80B3-E5AB6C8A8472}"/>
              </c:ext>
            </c:extLst>
          </c:dPt>
          <c:dPt>
            <c:idx val="25"/>
            <c:invertIfNegative val="0"/>
            <c:bubble3D val="0"/>
            <c:spPr>
              <a:solidFill>
                <a:srgbClr val="7C7C7C"/>
              </a:solidFill>
            </c:spPr>
            <c:extLst>
              <c:ext xmlns:c16="http://schemas.microsoft.com/office/drawing/2014/chart" uri="{C3380CC4-5D6E-409C-BE32-E72D297353CC}">
                <c16:uniqueId val="{00000033-329B-4E76-80B3-E5AB6C8A8472}"/>
              </c:ext>
            </c:extLst>
          </c:dPt>
          <c:dPt>
            <c:idx val="26"/>
            <c:invertIfNegative val="0"/>
            <c:bubble3D val="0"/>
            <c:spPr>
              <a:solidFill>
                <a:srgbClr val="7C7C7C"/>
              </a:solidFill>
            </c:spPr>
            <c:extLst>
              <c:ext xmlns:c16="http://schemas.microsoft.com/office/drawing/2014/chart" uri="{C3380CC4-5D6E-409C-BE32-E72D297353CC}">
                <c16:uniqueId val="{00000035-329B-4E76-80B3-E5AB6C8A8472}"/>
              </c:ext>
            </c:extLst>
          </c:dPt>
          <c:dPt>
            <c:idx val="27"/>
            <c:invertIfNegative val="0"/>
            <c:bubble3D val="0"/>
            <c:spPr>
              <a:solidFill>
                <a:srgbClr val="7F6000"/>
              </a:solidFill>
            </c:spPr>
            <c:extLst>
              <c:ext xmlns:c16="http://schemas.microsoft.com/office/drawing/2014/chart" uri="{C3380CC4-5D6E-409C-BE32-E72D297353CC}">
                <c16:uniqueId val="{00000037-329B-4E76-80B3-E5AB6C8A8472}"/>
              </c:ext>
            </c:extLst>
          </c:dPt>
          <c:dPt>
            <c:idx val="28"/>
            <c:invertIfNegative val="0"/>
            <c:bubble3D val="0"/>
            <c:spPr>
              <a:solidFill>
                <a:srgbClr val="BF9000"/>
              </a:solidFill>
            </c:spPr>
            <c:extLst>
              <c:ext xmlns:c16="http://schemas.microsoft.com/office/drawing/2014/chart" uri="{C3380CC4-5D6E-409C-BE32-E72D297353CC}">
                <c16:uniqueId val="{00000039-329B-4E76-80B3-E5AB6C8A8472}"/>
              </c:ext>
            </c:extLst>
          </c:dPt>
          <c:dPt>
            <c:idx val="29"/>
            <c:invertIfNegative val="0"/>
            <c:bubble3D val="0"/>
            <c:spPr>
              <a:solidFill>
                <a:srgbClr val="7F6000"/>
              </a:solidFill>
            </c:spPr>
            <c:extLst>
              <c:ext xmlns:c16="http://schemas.microsoft.com/office/drawing/2014/chart" uri="{C3380CC4-5D6E-409C-BE32-E72D297353CC}">
                <c16:uniqueId val="{0000003B-329B-4E76-80B3-E5AB6C8A8472}"/>
              </c:ext>
            </c:extLst>
          </c:dPt>
          <c:dPt>
            <c:idx val="30"/>
            <c:invertIfNegative val="0"/>
            <c:bubble3D val="0"/>
            <c:spPr>
              <a:solidFill>
                <a:srgbClr val="FBBB27"/>
              </a:solidFill>
            </c:spPr>
            <c:extLst>
              <c:ext xmlns:c16="http://schemas.microsoft.com/office/drawing/2014/chart" uri="{C3380CC4-5D6E-409C-BE32-E72D297353CC}">
                <c16:uniqueId val="{0000003D-329B-4E76-80B3-E5AB6C8A8472}"/>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'F60'!$A$10:$A$40</c:f>
              <c:strCache>
                <c:ptCount val="31"/>
                <c:pt idx="0">
                  <c:v>Baja California Sur</c:v>
                </c:pt>
                <c:pt idx="1">
                  <c:v>Campeche</c:v>
                </c:pt>
                <c:pt idx="2">
                  <c:v>Coahuila</c:v>
                </c:pt>
                <c:pt idx="3">
                  <c:v>Chiapas</c:v>
                </c:pt>
                <c:pt idx="4">
                  <c:v>Chihuahua</c:v>
                </c:pt>
                <c:pt idx="5">
                  <c:v>Durango</c:v>
                </c:pt>
                <c:pt idx="6">
                  <c:v>Guerrero</c:v>
                </c:pt>
                <c:pt idx="7">
                  <c:v>Hidalgo</c:v>
                </c:pt>
                <c:pt idx="8">
                  <c:v>Estado de México</c:v>
                </c:pt>
                <c:pt idx="9">
                  <c:v>Morelos</c:v>
                </c:pt>
                <c:pt idx="10">
                  <c:v>Nayarit</c:v>
                </c:pt>
                <c:pt idx="11">
                  <c:v>Nuevo León</c:v>
                </c:pt>
                <c:pt idx="12">
                  <c:v>Querétaro</c:v>
                </c:pt>
                <c:pt idx="13">
                  <c:v>Quintana Roo</c:v>
                </c:pt>
                <c:pt idx="14">
                  <c:v>Sonora</c:v>
                </c:pt>
                <c:pt idx="15">
                  <c:v>Tabasco</c:v>
                </c:pt>
                <c:pt idx="16">
                  <c:v>Tlaxcala</c:v>
                </c:pt>
                <c:pt idx="17">
                  <c:v>Veracruz</c:v>
                </c:pt>
                <c:pt idx="18">
                  <c:v>Yucatán</c:v>
                </c:pt>
                <c:pt idx="19">
                  <c:v>Baja California</c:v>
                </c:pt>
                <c:pt idx="20">
                  <c:v>Oaxaca</c:v>
                </c:pt>
                <c:pt idx="21">
                  <c:v>Puebla</c:v>
                </c:pt>
                <c:pt idx="22">
                  <c:v>San Luis Potosí</c:v>
                </c:pt>
                <c:pt idx="23">
                  <c:v>Zacatecas</c:v>
                </c:pt>
                <c:pt idx="24">
                  <c:v>Colima</c:v>
                </c:pt>
                <c:pt idx="25">
                  <c:v>Tamaulipas</c:v>
                </c:pt>
                <c:pt idx="26">
                  <c:v>Aguascalientes</c:v>
                </c:pt>
                <c:pt idx="27">
                  <c:v>Sinaloa</c:v>
                </c:pt>
                <c:pt idx="28">
                  <c:v>Michoacán</c:v>
                </c:pt>
                <c:pt idx="29">
                  <c:v>Jalisco</c:v>
                </c:pt>
                <c:pt idx="30">
                  <c:v>Guanajuato</c:v>
                </c:pt>
              </c:strCache>
            </c:strRef>
          </c:cat>
          <c:val>
            <c:numRef>
              <c:f>'F60'!$B$10:$B$40</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1</c:v>
                </c:pt>
                <c:pt idx="21">
                  <c:v>1</c:v>
                </c:pt>
                <c:pt idx="22">
                  <c:v>1</c:v>
                </c:pt>
                <c:pt idx="23">
                  <c:v>2</c:v>
                </c:pt>
                <c:pt idx="24">
                  <c:v>3</c:v>
                </c:pt>
                <c:pt idx="25">
                  <c:v>3</c:v>
                </c:pt>
                <c:pt idx="26">
                  <c:v>5</c:v>
                </c:pt>
                <c:pt idx="27">
                  <c:v>7</c:v>
                </c:pt>
                <c:pt idx="28">
                  <c:v>11</c:v>
                </c:pt>
                <c:pt idx="29">
                  <c:v>12</c:v>
                </c:pt>
                <c:pt idx="30">
                  <c:v>16</c:v>
                </c:pt>
              </c:numCache>
            </c:numRef>
          </c:val>
          <c:extLst>
            <c:ext xmlns:c16="http://schemas.microsoft.com/office/drawing/2014/chart" uri="{C3380CC4-5D6E-409C-BE32-E72D297353CC}">
              <c16:uniqueId val="{0000003E-329B-4E76-80B3-E5AB6C8A8472}"/>
            </c:ext>
          </c:extLst>
        </c:ser>
        <c:dLbls>
          <c:showLegendKey val="0"/>
          <c:showVal val="0"/>
          <c:showCatName val="0"/>
          <c:showSerName val="0"/>
          <c:showPercent val="0"/>
          <c:showBubbleSize val="0"/>
        </c:dLbls>
        <c:gapWidth val="150"/>
        <c:axId val="125440768"/>
        <c:axId val="125442304"/>
      </c:barChart>
      <c:catAx>
        <c:axId val="125440768"/>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5442304"/>
        <c:crosses val="autoZero"/>
        <c:auto val="1"/>
        <c:lblAlgn val="ctr"/>
        <c:lblOffset val="100"/>
        <c:noMultiLvlLbl val="0"/>
      </c:catAx>
      <c:valAx>
        <c:axId val="125442304"/>
        <c:scaling>
          <c:orientation val="minMax"/>
        </c:scaling>
        <c:delete val="1"/>
        <c:axPos val="b"/>
        <c:numFmt formatCode="#,##0" sourceLinked="1"/>
        <c:majorTickMark val="out"/>
        <c:minorTickMark val="none"/>
        <c:tickLblPos val="nextTo"/>
        <c:crossAx val="125440768"/>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s-MX" sz="1000">
                <a:latin typeface="Arial" panose="020B0604020202020204" pitchFamily="34" charset="0"/>
                <a:cs typeface="Arial" panose="020B0604020202020204" pitchFamily="34" charset="0"/>
              </a:rPr>
              <a:t>Ganado</a:t>
            </a:r>
            <a:r>
              <a:rPr lang="es-MX" sz="1000" baseline="0">
                <a:latin typeface="Arial" panose="020B0604020202020204" pitchFamily="34" charset="0"/>
                <a:cs typeface="Arial" panose="020B0604020202020204" pitchFamily="34" charset="0"/>
              </a:rPr>
              <a:t> Bovino</a:t>
            </a:r>
            <a:endParaRPr lang="es-MX" sz="10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3.6429872495446269E-2"/>
          <c:y val="5.8462980474522794E-2"/>
          <c:w val="0.95777729969546155"/>
          <c:h val="0.7702155659093638"/>
        </c:manualLayout>
      </c:layout>
      <c:barChart>
        <c:barDir val="col"/>
        <c:grouping val="clustered"/>
        <c:varyColors val="0"/>
        <c:ser>
          <c:idx val="1"/>
          <c:order val="0"/>
          <c:tx>
            <c:strRef>
              <c:f>'F61 Bovino'!$J$22</c:f>
              <c:strCache>
                <c:ptCount val="1"/>
                <c:pt idx="0">
                  <c:v>Jalisco</c:v>
                </c:pt>
              </c:strCache>
            </c:strRef>
          </c:tx>
          <c:spPr>
            <a:solidFill>
              <a:srgbClr val="7C878E"/>
            </a:solidFill>
          </c:spPr>
          <c:invertIfNegative val="0"/>
          <c:dPt>
            <c:idx val="12"/>
            <c:invertIfNegative val="0"/>
            <c:bubble3D val="0"/>
            <c:spPr>
              <a:solidFill>
                <a:srgbClr val="FBBB27"/>
              </a:solidFill>
            </c:spPr>
            <c:extLst>
              <c:ext xmlns:c16="http://schemas.microsoft.com/office/drawing/2014/chart" uri="{C3380CC4-5D6E-409C-BE32-E72D297353CC}">
                <c16:uniqueId val="{00000001-BB06-444E-963F-1AF4B4825849}"/>
              </c:ext>
            </c:extLst>
          </c:dPt>
          <c:dLbls>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'F61 Bovino'!$G$23:$H$35</c:f>
              <c:multiLvlStrCache>
                <c:ptCount val="1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lvl>
                <c:lvl>
                  <c:pt idx="0">
                    <c:v>2017 - 2018</c:v>
                  </c:pt>
                  <c:pt idx="12">
                    <c:v>2018 - 2019</c:v>
                  </c:pt>
                </c:lvl>
              </c:multiLvlStrCache>
            </c:multiLvlStrRef>
          </c:cat>
          <c:val>
            <c:numRef>
              <c:f>'F61 Bovino'!$J$23:$J$35</c:f>
              <c:numCache>
                <c:formatCode>0%</c:formatCode>
                <c:ptCount val="13"/>
                <c:pt idx="0">
                  <c:v>3.43723907598108E-2</c:v>
                </c:pt>
                <c:pt idx="1">
                  <c:v>0.16418722786647311</c:v>
                </c:pt>
                <c:pt idx="2">
                  <c:v>-6.0515278609946099E-2</c:v>
                </c:pt>
                <c:pt idx="3">
                  <c:v>0.35261936339522548</c:v>
                </c:pt>
                <c:pt idx="4">
                  <c:v>8.5543674489654276E-2</c:v>
                </c:pt>
                <c:pt idx="5">
                  <c:v>0.21594982078853042</c:v>
                </c:pt>
                <c:pt idx="6">
                  <c:v>0.14645379183297513</c:v>
                </c:pt>
                <c:pt idx="7">
                  <c:v>0.24854160270187298</c:v>
                </c:pt>
                <c:pt idx="8">
                  <c:v>0.17117647058823526</c:v>
                </c:pt>
                <c:pt idx="9">
                  <c:v>0.21284251314696934</c:v>
                </c:pt>
                <c:pt idx="10">
                  <c:v>6.6054542962861396E-2</c:v>
                </c:pt>
                <c:pt idx="11">
                  <c:v>0.1858022455632018</c:v>
                </c:pt>
                <c:pt idx="12">
                  <c:v>0.17825911475850931</c:v>
                </c:pt>
              </c:numCache>
            </c:numRef>
          </c:val>
          <c:extLst>
            <c:ext xmlns:c16="http://schemas.microsoft.com/office/drawing/2014/chart" uri="{C3380CC4-5D6E-409C-BE32-E72D297353CC}">
              <c16:uniqueId val="{00000002-BB06-444E-963F-1AF4B4825849}"/>
            </c:ext>
          </c:extLst>
        </c:ser>
        <c:dLbls>
          <c:showLegendKey val="0"/>
          <c:showVal val="0"/>
          <c:showCatName val="0"/>
          <c:showSerName val="0"/>
          <c:showPercent val="0"/>
          <c:showBubbleSize val="0"/>
        </c:dLbls>
        <c:gapWidth val="150"/>
        <c:axId val="125176448"/>
        <c:axId val="125186432"/>
      </c:barChart>
      <c:catAx>
        <c:axId val="125176448"/>
        <c:scaling>
          <c:orientation val="minMax"/>
        </c:scaling>
        <c:delete val="0"/>
        <c:axPos val="b"/>
        <c:numFmt formatCode="General" sourceLinked="0"/>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s-MX"/>
          </a:p>
        </c:txPr>
        <c:crossAx val="125186432"/>
        <c:crosses val="autoZero"/>
        <c:auto val="1"/>
        <c:lblAlgn val="ctr"/>
        <c:lblOffset val="100"/>
        <c:noMultiLvlLbl val="0"/>
      </c:catAx>
      <c:valAx>
        <c:axId val="125186432"/>
        <c:scaling>
          <c:orientation val="minMax"/>
        </c:scaling>
        <c:delete val="1"/>
        <c:axPos val="l"/>
        <c:numFmt formatCode="0%" sourceLinked="1"/>
        <c:majorTickMark val="none"/>
        <c:minorTickMark val="none"/>
        <c:tickLblPos val="nextTo"/>
        <c:crossAx val="125176448"/>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s-MX" sz="1000">
                <a:latin typeface="Arial" panose="020B0604020202020204" pitchFamily="34" charset="0"/>
                <a:cs typeface="Arial" panose="020B0604020202020204" pitchFamily="34" charset="0"/>
              </a:rPr>
              <a:t>Ganado</a:t>
            </a:r>
            <a:r>
              <a:rPr lang="es-MX" sz="1000" baseline="0">
                <a:latin typeface="Arial" panose="020B0604020202020204" pitchFamily="34" charset="0"/>
                <a:cs typeface="Arial" panose="020B0604020202020204" pitchFamily="34" charset="0"/>
              </a:rPr>
              <a:t> Caprino</a:t>
            </a:r>
            <a:endParaRPr lang="es-MX" sz="1000">
              <a:latin typeface="Arial" panose="020B0604020202020204" pitchFamily="34" charset="0"/>
              <a:cs typeface="Arial" panose="020B0604020202020204" pitchFamily="34" charset="0"/>
            </a:endParaRPr>
          </a:p>
        </c:rich>
      </c:tx>
      <c:layout>
        <c:manualLayout>
          <c:xMode val="edge"/>
          <c:yMode val="edge"/>
          <c:x val="0.42191163604549431"/>
          <c:y val="2.7072753227946188E-2"/>
        </c:manualLayout>
      </c:layout>
      <c:overlay val="0"/>
    </c:title>
    <c:autoTitleDeleted val="0"/>
    <c:plotArea>
      <c:layout>
        <c:manualLayout>
          <c:layoutTarget val="inner"/>
          <c:xMode val="edge"/>
          <c:yMode val="edge"/>
          <c:x val="3.6429872495446269E-2"/>
          <c:y val="5.8462980474522794E-2"/>
          <c:w val="0.95777729969546155"/>
          <c:h val="0.83969827934405039"/>
        </c:manualLayout>
      </c:layout>
      <c:barChart>
        <c:barDir val="col"/>
        <c:grouping val="clustered"/>
        <c:varyColors val="0"/>
        <c:ser>
          <c:idx val="1"/>
          <c:order val="0"/>
          <c:tx>
            <c:strRef>
              <c:f>'F61 Caprino'!$J$23</c:f>
              <c:strCache>
                <c:ptCount val="1"/>
                <c:pt idx="0">
                  <c:v>Jalisco</c:v>
                </c:pt>
              </c:strCache>
            </c:strRef>
          </c:tx>
          <c:spPr>
            <a:solidFill>
              <a:srgbClr val="7C878E"/>
            </a:solidFill>
          </c:spPr>
          <c:invertIfNegative val="0"/>
          <c:dPt>
            <c:idx val="12"/>
            <c:invertIfNegative val="0"/>
            <c:bubble3D val="0"/>
            <c:spPr>
              <a:solidFill>
                <a:srgbClr val="FBBB27"/>
              </a:solidFill>
            </c:spPr>
            <c:extLst>
              <c:ext xmlns:c16="http://schemas.microsoft.com/office/drawing/2014/chart" uri="{C3380CC4-5D6E-409C-BE32-E72D297353CC}">
                <c16:uniqueId val="{00000001-7543-433B-A5BC-2FE0D092C5D4}"/>
              </c:ext>
            </c:extLst>
          </c:dPt>
          <c:dLbls>
            <c:dLbl>
              <c:idx val="6"/>
              <c:layout>
                <c:manualLayout>
                  <c:x val="5.9912161920094089E-17"/>
                  <c:y val="2.70727532279461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43-433B-A5BC-2FE0D092C5D4}"/>
                </c:ext>
              </c:extLst>
            </c:dLbl>
            <c:dLbl>
              <c:idx val="7"/>
              <c:layout>
                <c:manualLayout>
                  <c:x val="-5.9912161920094089E-17"/>
                  <c:y val="1.8048502151964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43-433B-A5BC-2FE0D092C5D4}"/>
                </c:ext>
              </c:extLst>
            </c:dLbl>
            <c:dLbl>
              <c:idx val="12"/>
              <c:layout>
                <c:manualLayout>
                  <c:x val="0"/>
                  <c:y val="-7.2194008607856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43-433B-A5BC-2FE0D092C5D4}"/>
                </c:ext>
              </c:extLst>
            </c:dLbl>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'F61 Caprino'!$G$24:$H$36</c:f>
              <c:multiLvlStrCache>
                <c:ptCount val="1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lvl>
                <c:lvl>
                  <c:pt idx="0">
                    <c:v>2017 - 2018</c:v>
                  </c:pt>
                  <c:pt idx="12">
                    <c:v>2018-2019</c:v>
                  </c:pt>
                </c:lvl>
              </c:multiLvlStrCache>
            </c:multiLvlStrRef>
          </c:cat>
          <c:val>
            <c:numRef>
              <c:f>'F61 Caprino'!$J$24:$J$36</c:f>
              <c:numCache>
                <c:formatCode>0%</c:formatCode>
                <c:ptCount val="13"/>
                <c:pt idx="0">
                  <c:v>7.6923076923076872E-2</c:v>
                </c:pt>
                <c:pt idx="1">
                  <c:v>-0.15384615384615385</c:v>
                </c:pt>
                <c:pt idx="2">
                  <c:v>0.30000000000000004</c:v>
                </c:pt>
                <c:pt idx="3">
                  <c:v>0.39999999999999991</c:v>
                </c:pt>
                <c:pt idx="4">
                  <c:v>0.36363636363636354</c:v>
                </c:pt>
                <c:pt idx="5">
                  <c:v>0</c:v>
                </c:pt>
                <c:pt idx="6">
                  <c:v>-0.4</c:v>
                </c:pt>
                <c:pt idx="7">
                  <c:v>-0.4375</c:v>
                </c:pt>
                <c:pt idx="8">
                  <c:v>-0.33333333333333337</c:v>
                </c:pt>
                <c:pt idx="9">
                  <c:v>-0.30769230769230771</c:v>
                </c:pt>
                <c:pt idx="10">
                  <c:v>-0.16666666666666663</c:v>
                </c:pt>
                <c:pt idx="11">
                  <c:v>-9.9999999999999978E-2</c:v>
                </c:pt>
                <c:pt idx="12">
                  <c:v>-0.1428571428571429</c:v>
                </c:pt>
              </c:numCache>
            </c:numRef>
          </c:val>
          <c:extLst>
            <c:ext xmlns:c16="http://schemas.microsoft.com/office/drawing/2014/chart" uri="{C3380CC4-5D6E-409C-BE32-E72D297353CC}">
              <c16:uniqueId val="{00000004-7543-433B-A5BC-2FE0D092C5D4}"/>
            </c:ext>
          </c:extLst>
        </c:ser>
        <c:dLbls>
          <c:showLegendKey val="0"/>
          <c:showVal val="0"/>
          <c:showCatName val="0"/>
          <c:showSerName val="0"/>
          <c:showPercent val="0"/>
          <c:showBubbleSize val="0"/>
        </c:dLbls>
        <c:gapWidth val="150"/>
        <c:axId val="125201408"/>
        <c:axId val="125227776"/>
      </c:barChart>
      <c:catAx>
        <c:axId val="125201408"/>
        <c:scaling>
          <c:orientation val="minMax"/>
        </c:scaling>
        <c:delete val="0"/>
        <c:axPos val="b"/>
        <c:numFmt formatCode="General" sourceLinked="0"/>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s-MX"/>
          </a:p>
        </c:txPr>
        <c:crossAx val="125227776"/>
        <c:crosses val="autoZero"/>
        <c:auto val="1"/>
        <c:lblAlgn val="ctr"/>
        <c:lblOffset val="100"/>
        <c:noMultiLvlLbl val="0"/>
      </c:catAx>
      <c:valAx>
        <c:axId val="125227776"/>
        <c:scaling>
          <c:orientation val="minMax"/>
        </c:scaling>
        <c:delete val="1"/>
        <c:axPos val="l"/>
        <c:numFmt formatCode="0%" sourceLinked="1"/>
        <c:majorTickMark val="none"/>
        <c:minorTickMark val="none"/>
        <c:tickLblPos val="nextTo"/>
        <c:crossAx val="125201408"/>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s-MX" sz="1000">
                <a:latin typeface="Arial" panose="020B0604020202020204" pitchFamily="34" charset="0"/>
                <a:cs typeface="Arial" panose="020B0604020202020204" pitchFamily="34" charset="0"/>
              </a:rPr>
              <a:t>Ganado</a:t>
            </a:r>
            <a:r>
              <a:rPr lang="es-MX" sz="1000" baseline="0">
                <a:latin typeface="Arial" panose="020B0604020202020204" pitchFamily="34" charset="0"/>
                <a:cs typeface="Arial" panose="020B0604020202020204" pitchFamily="34" charset="0"/>
              </a:rPr>
              <a:t> Ovino</a:t>
            </a:r>
            <a:endParaRPr lang="es-MX" sz="1000">
              <a:latin typeface="Arial" panose="020B0604020202020204" pitchFamily="34" charset="0"/>
              <a:cs typeface="Arial" panose="020B0604020202020204" pitchFamily="34" charset="0"/>
            </a:endParaRPr>
          </a:p>
        </c:rich>
      </c:tx>
      <c:layout>
        <c:manualLayout>
          <c:xMode val="edge"/>
          <c:yMode val="edge"/>
          <c:x val="0.24779398898667079"/>
          <c:y val="4.9633380917901343E-2"/>
        </c:manualLayout>
      </c:layout>
      <c:overlay val="0"/>
    </c:title>
    <c:autoTitleDeleted val="0"/>
    <c:plotArea>
      <c:layout>
        <c:manualLayout>
          <c:layoutTarget val="inner"/>
          <c:xMode val="edge"/>
          <c:yMode val="edge"/>
          <c:x val="3.6429872495446269E-2"/>
          <c:y val="5.8462980474522794E-2"/>
          <c:w val="0.95777729969546155"/>
          <c:h val="0.83969827934405039"/>
        </c:manualLayout>
      </c:layout>
      <c:barChart>
        <c:barDir val="col"/>
        <c:grouping val="clustered"/>
        <c:varyColors val="0"/>
        <c:ser>
          <c:idx val="1"/>
          <c:order val="0"/>
          <c:tx>
            <c:strRef>
              <c:f>'F61 Ovino'!$J$19</c:f>
              <c:strCache>
                <c:ptCount val="1"/>
                <c:pt idx="0">
                  <c:v>Jalisco</c:v>
                </c:pt>
              </c:strCache>
            </c:strRef>
          </c:tx>
          <c:spPr>
            <a:solidFill>
              <a:srgbClr val="7C878E"/>
            </a:solidFill>
          </c:spPr>
          <c:invertIfNegative val="0"/>
          <c:dPt>
            <c:idx val="12"/>
            <c:invertIfNegative val="0"/>
            <c:bubble3D val="0"/>
            <c:spPr>
              <a:solidFill>
                <a:srgbClr val="FBBB27"/>
              </a:solidFill>
            </c:spPr>
            <c:extLst>
              <c:ext xmlns:c16="http://schemas.microsoft.com/office/drawing/2014/chart" uri="{C3380CC4-5D6E-409C-BE32-E72D297353CC}">
                <c16:uniqueId val="{00000001-24D4-433E-9C72-9AB8845EBB84}"/>
              </c:ext>
            </c:extLst>
          </c:dPt>
          <c:dLbls>
            <c:dLbl>
              <c:idx val="6"/>
              <c:layout>
                <c:manualLayout>
                  <c:x val="1.9607843137254902E-2"/>
                  <c:y val="-6.7681883069865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D4-433E-9C72-9AB8845EBB84}"/>
                </c:ext>
              </c:extLst>
            </c:dLbl>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'F61 Ovino'!$G$20:$H$32</c:f>
              <c:multiLvlStrCache>
                <c:ptCount val="1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lvl>
                <c:lvl>
                  <c:pt idx="0">
                    <c:v>2017 - 2018</c:v>
                  </c:pt>
                  <c:pt idx="12">
                    <c:v>2018 - 2019</c:v>
                  </c:pt>
                </c:lvl>
              </c:multiLvlStrCache>
            </c:multiLvlStrRef>
          </c:cat>
          <c:val>
            <c:numRef>
              <c:f>'F61 Ovino'!$J$20:$J$32</c:f>
              <c:numCache>
                <c:formatCode>0%</c:formatCode>
                <c:ptCount val="13"/>
                <c:pt idx="0">
                  <c:v>-0.30555555555555558</c:v>
                </c:pt>
                <c:pt idx="1">
                  <c:v>-8.333333333333337E-2</c:v>
                </c:pt>
                <c:pt idx="2">
                  <c:v>-8.6956521739130488E-2</c:v>
                </c:pt>
                <c:pt idx="3">
                  <c:v>0.15789473684210531</c:v>
                </c:pt>
                <c:pt idx="4">
                  <c:v>0.19999999999999996</c:v>
                </c:pt>
                <c:pt idx="5">
                  <c:v>-4.166666666666663E-2</c:v>
                </c:pt>
                <c:pt idx="6">
                  <c:v>-0.19999999999999996</c:v>
                </c:pt>
                <c:pt idx="7">
                  <c:v>0.8</c:v>
                </c:pt>
                <c:pt idx="8">
                  <c:v>-4.166666666666663E-2</c:v>
                </c:pt>
                <c:pt idx="9">
                  <c:v>0.13043478260869557</c:v>
                </c:pt>
                <c:pt idx="10">
                  <c:v>0.125</c:v>
                </c:pt>
                <c:pt idx="11">
                  <c:v>0.25</c:v>
                </c:pt>
                <c:pt idx="12">
                  <c:v>0.28000000000000003</c:v>
                </c:pt>
              </c:numCache>
            </c:numRef>
          </c:val>
          <c:extLst>
            <c:ext xmlns:c16="http://schemas.microsoft.com/office/drawing/2014/chart" uri="{C3380CC4-5D6E-409C-BE32-E72D297353CC}">
              <c16:uniqueId val="{00000003-24D4-433E-9C72-9AB8845EBB84}"/>
            </c:ext>
          </c:extLst>
        </c:ser>
        <c:dLbls>
          <c:showLegendKey val="0"/>
          <c:showVal val="0"/>
          <c:showCatName val="0"/>
          <c:showSerName val="0"/>
          <c:showPercent val="0"/>
          <c:showBubbleSize val="0"/>
        </c:dLbls>
        <c:gapWidth val="150"/>
        <c:axId val="125294080"/>
        <c:axId val="125295616"/>
      </c:barChart>
      <c:catAx>
        <c:axId val="125294080"/>
        <c:scaling>
          <c:orientation val="minMax"/>
        </c:scaling>
        <c:delete val="0"/>
        <c:axPos val="b"/>
        <c:numFmt formatCode="General" sourceLinked="0"/>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s-MX"/>
          </a:p>
        </c:txPr>
        <c:crossAx val="125295616"/>
        <c:crosses val="autoZero"/>
        <c:auto val="1"/>
        <c:lblAlgn val="ctr"/>
        <c:lblOffset val="100"/>
        <c:noMultiLvlLbl val="0"/>
      </c:catAx>
      <c:valAx>
        <c:axId val="125295616"/>
        <c:scaling>
          <c:orientation val="minMax"/>
        </c:scaling>
        <c:delete val="1"/>
        <c:axPos val="l"/>
        <c:numFmt formatCode="0%" sourceLinked="1"/>
        <c:majorTickMark val="none"/>
        <c:minorTickMark val="none"/>
        <c:tickLblPos val="nextTo"/>
        <c:crossAx val="125294080"/>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s-MX" sz="1000">
                <a:latin typeface="Arial" panose="020B0604020202020204" pitchFamily="34" charset="0"/>
                <a:cs typeface="Arial" panose="020B0604020202020204" pitchFamily="34" charset="0"/>
              </a:rPr>
              <a:t>Ganado</a:t>
            </a:r>
            <a:r>
              <a:rPr lang="es-MX" sz="1000" baseline="0">
                <a:latin typeface="Arial" panose="020B0604020202020204" pitchFamily="34" charset="0"/>
                <a:cs typeface="Arial" panose="020B0604020202020204" pitchFamily="34" charset="0"/>
              </a:rPr>
              <a:t> Porcino</a:t>
            </a:r>
            <a:endParaRPr lang="es-MX" sz="10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3.6429872495446269E-2"/>
          <c:y val="5.8462980474522794E-2"/>
          <c:w val="0.95777729969546155"/>
          <c:h val="0.83969827934405039"/>
        </c:manualLayout>
      </c:layout>
      <c:barChart>
        <c:barDir val="col"/>
        <c:grouping val="clustered"/>
        <c:varyColors val="0"/>
        <c:ser>
          <c:idx val="1"/>
          <c:order val="0"/>
          <c:tx>
            <c:strRef>
              <c:f>'F61 Porcino'!$J$19</c:f>
              <c:strCache>
                <c:ptCount val="1"/>
                <c:pt idx="0">
                  <c:v>Jalisco</c:v>
                </c:pt>
              </c:strCache>
            </c:strRef>
          </c:tx>
          <c:spPr>
            <a:solidFill>
              <a:srgbClr val="7C878E"/>
            </a:solidFill>
          </c:spPr>
          <c:invertIfNegative val="0"/>
          <c:dPt>
            <c:idx val="12"/>
            <c:invertIfNegative val="0"/>
            <c:bubble3D val="0"/>
            <c:spPr>
              <a:solidFill>
                <a:srgbClr val="FBBB27"/>
              </a:solidFill>
            </c:spPr>
            <c:extLst>
              <c:ext xmlns:c16="http://schemas.microsoft.com/office/drawing/2014/chart" uri="{C3380CC4-5D6E-409C-BE32-E72D297353CC}">
                <c16:uniqueId val="{00000001-0094-459E-BC87-9227A1AC0B01}"/>
              </c:ext>
            </c:extLst>
          </c:dPt>
          <c:dLbls>
            <c:dLbl>
              <c:idx val="2"/>
              <c:layout>
                <c:manualLayout>
                  <c:x val="6.5359477124183009E-3"/>
                  <c:y val="7.67068447167983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094-459E-BC87-9227A1AC0B01}"/>
                </c:ext>
              </c:extLst>
            </c:dLbl>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'F61 Porcino'!$G$20:$H$32</c:f>
              <c:multiLvlStrCache>
                <c:ptCount val="1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lvl>
                <c:lvl>
                  <c:pt idx="0">
                    <c:v>2017 - 2018</c:v>
                  </c:pt>
                  <c:pt idx="12">
                    <c:v>2018 - 2019</c:v>
                  </c:pt>
                </c:lvl>
              </c:multiLvlStrCache>
            </c:multiLvlStrRef>
          </c:cat>
          <c:val>
            <c:numRef>
              <c:f>'F61 Porcino'!$J$20:$J$32</c:f>
              <c:numCache>
                <c:formatCode>0%</c:formatCode>
                <c:ptCount val="13"/>
                <c:pt idx="0">
                  <c:v>9.4771241830065467E-2</c:v>
                </c:pt>
                <c:pt idx="1">
                  <c:v>-5.4909260120986514E-2</c:v>
                </c:pt>
                <c:pt idx="2">
                  <c:v>-2.7027027027026751E-3</c:v>
                </c:pt>
                <c:pt idx="3">
                  <c:v>0.17503030303030309</c:v>
                </c:pt>
                <c:pt idx="4">
                  <c:v>3.1399046104928496E-2</c:v>
                </c:pt>
                <c:pt idx="5">
                  <c:v>5.3224155578300847E-2</c:v>
                </c:pt>
                <c:pt idx="6">
                  <c:v>5.0827878321139774E-2</c:v>
                </c:pt>
                <c:pt idx="7">
                  <c:v>6.5761804626266462E-2</c:v>
                </c:pt>
                <c:pt idx="8">
                  <c:v>-2.9182879377431803E-3</c:v>
                </c:pt>
                <c:pt idx="9">
                  <c:v>0.11710474695959205</c:v>
                </c:pt>
                <c:pt idx="10">
                  <c:v>7.6780758556891815E-2</c:v>
                </c:pt>
                <c:pt idx="11">
                  <c:v>4.9596835539327477E-2</c:v>
                </c:pt>
                <c:pt idx="12">
                  <c:v>0.13970149253731345</c:v>
                </c:pt>
              </c:numCache>
            </c:numRef>
          </c:val>
          <c:extLst>
            <c:ext xmlns:c16="http://schemas.microsoft.com/office/drawing/2014/chart" uri="{C3380CC4-5D6E-409C-BE32-E72D297353CC}">
              <c16:uniqueId val="{00000003-0094-459E-BC87-9227A1AC0B01}"/>
            </c:ext>
          </c:extLst>
        </c:ser>
        <c:dLbls>
          <c:showLegendKey val="0"/>
          <c:showVal val="0"/>
          <c:showCatName val="0"/>
          <c:showSerName val="0"/>
          <c:showPercent val="0"/>
          <c:showBubbleSize val="0"/>
        </c:dLbls>
        <c:gapWidth val="150"/>
        <c:axId val="125342080"/>
        <c:axId val="125343616"/>
      </c:barChart>
      <c:catAx>
        <c:axId val="125342080"/>
        <c:scaling>
          <c:orientation val="minMax"/>
        </c:scaling>
        <c:delete val="0"/>
        <c:axPos val="b"/>
        <c:numFmt formatCode="General" sourceLinked="0"/>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s-MX"/>
          </a:p>
        </c:txPr>
        <c:crossAx val="125343616"/>
        <c:crosses val="autoZero"/>
        <c:auto val="1"/>
        <c:lblAlgn val="ctr"/>
        <c:lblOffset val="100"/>
        <c:noMultiLvlLbl val="0"/>
      </c:catAx>
      <c:valAx>
        <c:axId val="125343616"/>
        <c:scaling>
          <c:orientation val="minMax"/>
        </c:scaling>
        <c:delete val="1"/>
        <c:axPos val="l"/>
        <c:numFmt formatCode="0%" sourceLinked="1"/>
        <c:majorTickMark val="none"/>
        <c:minorTickMark val="none"/>
        <c:tickLblPos val="nextTo"/>
        <c:crossAx val="125342080"/>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360571883960048"/>
          <c:y val="7.9877515310586178E-2"/>
          <c:w val="0.62065456545654552"/>
          <c:h val="0.79854918612880388"/>
        </c:manualLayout>
      </c:layout>
      <c:pieChart>
        <c:varyColors val="1"/>
        <c:ser>
          <c:idx val="0"/>
          <c:order val="0"/>
          <c:dPt>
            <c:idx val="0"/>
            <c:bubble3D val="0"/>
            <c:spPr>
              <a:solidFill>
                <a:srgbClr val="FBBB27"/>
              </a:solidFill>
              <a:ln w="19050">
                <a:solidFill>
                  <a:schemeClr val="lt1"/>
                </a:solidFill>
              </a:ln>
              <a:effectLst/>
            </c:spPr>
            <c:extLst>
              <c:ext xmlns:c16="http://schemas.microsoft.com/office/drawing/2014/chart" uri="{C3380CC4-5D6E-409C-BE32-E72D297353CC}">
                <c16:uniqueId val="{00000001-483A-4EEC-AA08-2DFDAFC78548}"/>
              </c:ext>
            </c:extLst>
          </c:dPt>
          <c:dPt>
            <c:idx val="1"/>
            <c:bubble3D val="0"/>
            <c:spPr>
              <a:solidFill>
                <a:srgbClr val="95682B"/>
              </a:solidFill>
              <a:ln w="19050">
                <a:solidFill>
                  <a:schemeClr val="lt1"/>
                </a:solidFill>
              </a:ln>
              <a:effectLst/>
            </c:spPr>
            <c:extLst>
              <c:ext xmlns:c16="http://schemas.microsoft.com/office/drawing/2014/chart" uri="{C3380CC4-5D6E-409C-BE32-E72D297353CC}">
                <c16:uniqueId val="{00000003-483A-4EEC-AA08-2DFDAFC78548}"/>
              </c:ext>
            </c:extLst>
          </c:dPt>
          <c:dPt>
            <c:idx val="2"/>
            <c:bubble3D val="0"/>
            <c:spPr>
              <a:solidFill>
                <a:srgbClr val="393D3F"/>
              </a:solidFill>
              <a:ln w="19050">
                <a:solidFill>
                  <a:schemeClr val="lt1"/>
                </a:solidFill>
              </a:ln>
              <a:effectLst/>
            </c:spPr>
            <c:extLst>
              <c:ext xmlns:c16="http://schemas.microsoft.com/office/drawing/2014/chart" uri="{C3380CC4-5D6E-409C-BE32-E72D297353CC}">
                <c16:uniqueId val="{00000005-483A-4EEC-AA08-2DFDAFC78548}"/>
              </c:ext>
            </c:extLst>
          </c:dPt>
          <c:dPt>
            <c:idx val="3"/>
            <c:bubble3D val="0"/>
            <c:spPr>
              <a:solidFill>
                <a:srgbClr val="BDCFD6"/>
              </a:solidFill>
              <a:ln w="19050">
                <a:solidFill>
                  <a:schemeClr val="lt1"/>
                </a:solidFill>
              </a:ln>
              <a:effectLst/>
            </c:spPr>
            <c:extLst>
              <c:ext xmlns:c16="http://schemas.microsoft.com/office/drawing/2014/chart" uri="{C3380CC4-5D6E-409C-BE32-E72D297353CC}">
                <c16:uniqueId val="{00000007-483A-4EEC-AA08-2DFDAFC78548}"/>
              </c:ext>
            </c:extLst>
          </c:dPt>
          <c:dPt>
            <c:idx val="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9-483A-4EEC-AA08-2DFDAFC78548}"/>
              </c:ext>
            </c:extLst>
          </c:dPt>
          <c:dPt>
            <c:idx val="5"/>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B-483A-4EEC-AA08-2DFDAFC78548}"/>
              </c:ext>
            </c:extLst>
          </c:dPt>
          <c:dPt>
            <c:idx val="6"/>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D-483A-4EEC-AA08-2DFDAFC78548}"/>
              </c:ext>
            </c:extLst>
          </c:dPt>
          <c:dLbls>
            <c:dLbl>
              <c:idx val="0"/>
              <c:layout>
                <c:manualLayout>
                  <c:x val="0.24546234546782972"/>
                  <c:y val="-0.11050969150506081"/>
                </c:manualLayout>
              </c:layout>
              <c:spPr>
                <a:noFill/>
                <a:ln>
                  <a:noFill/>
                </a:ln>
                <a:effectLst/>
              </c:spPr>
              <c:txPr>
                <a:bodyPr wrap="square" lIns="38100" tIns="19050" rIns="38100" bIns="19050" anchor="ctr">
                  <a:spAutoFit/>
                </a:bodyPr>
                <a:lstStyle/>
                <a:p>
                  <a:pPr>
                    <a:defRPr>
                      <a:solidFill>
                        <a:schemeClr val="bg1"/>
                      </a:solidFill>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83A-4EEC-AA08-2DFDAFC78548}"/>
                </c:ext>
              </c:extLst>
            </c:dLbl>
            <c:dLbl>
              <c:idx val="1"/>
              <c:layout>
                <c:manualLayout>
                  <c:x val="-0.13011187366747118"/>
                  <c:y val="8.626275500931712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83A-4EEC-AA08-2DFDAFC78548}"/>
                </c:ext>
              </c:extLst>
            </c:dLbl>
            <c:dLbl>
              <c:idx val="2"/>
              <c:layout>
                <c:manualLayout>
                  <c:x val="9.495048763049567E-2"/>
                  <c:y val="-0.2016648452436627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83A-4EEC-AA08-2DFDAFC78548}"/>
                </c:ext>
              </c:extLst>
            </c:dLbl>
            <c:dLbl>
              <c:idx val="3"/>
              <c:layout>
                <c:manualLayout>
                  <c:x val="4.0279261295094043E-2"/>
                  <c:y val="-2.063246187733375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83A-4EEC-AA08-2DFDAFC78548}"/>
                </c:ext>
              </c:extLst>
            </c:dLbl>
            <c:dLbl>
              <c:idx val="4"/>
              <c:layout>
                <c:manualLayout>
                  <c:x val="6.8749401096498144E-2"/>
                  <c:y val="0.135684099825288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83A-4EEC-AA08-2DFDAFC78548}"/>
                </c:ext>
              </c:extLst>
            </c:dLbl>
            <c:dLbl>
              <c:idx val="5"/>
              <c:layout>
                <c:manualLayout>
                  <c:x val="0.11972116629155055"/>
                  <c:y val="-0.3964562569213732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83A-4EEC-AA08-2DFDAFC78548}"/>
                </c:ext>
              </c:extLst>
            </c:dLbl>
            <c:dLbl>
              <c:idx val="6"/>
              <c:layout>
                <c:manualLayout>
                  <c:x val="0.11644113433835739"/>
                  <c:y val="-0.338870431893687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83A-4EEC-AA08-2DFDAFC78548}"/>
                </c:ext>
              </c:extLst>
            </c:dLbl>
            <c:dLbl>
              <c:idx val="7"/>
              <c:layout>
                <c:manualLayout>
                  <c:x val="0.11972116629155068"/>
                  <c:y val="-0.2923588039867109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83A-4EEC-AA08-2DFDAFC78548}"/>
                </c:ext>
              </c:extLst>
            </c:dLbl>
            <c:dLbl>
              <c:idx val="8"/>
              <c:layout>
                <c:manualLayout>
                  <c:x val="0.137761342034113"/>
                  <c:y val="-0.2480620155038759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83A-4EEC-AA08-2DFDAFC78548}"/>
                </c:ext>
              </c:extLst>
            </c:dLbl>
            <c:dLbl>
              <c:idx val="9"/>
              <c:layout>
                <c:manualLayout>
                  <c:x val="0.137761342034113"/>
                  <c:y val="-0.1971207087486157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83A-4EEC-AA08-2DFDAFC78548}"/>
                </c:ext>
              </c:extLst>
            </c:dLbl>
            <c:dLbl>
              <c:idx val="10"/>
              <c:layout>
                <c:manualLayout>
                  <c:x val="0.14760143789369248"/>
                  <c:y val="-0.141749723145072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483A-4EEC-AA08-2DFDAFC78548}"/>
                </c:ext>
              </c:extLst>
            </c:dLbl>
            <c:dLbl>
              <c:idx val="11"/>
              <c:layout>
                <c:manualLayout>
                  <c:x val="0.13284129410432324"/>
                  <c:y val="6.866002214839424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483A-4EEC-AA08-2DFDAFC78548}"/>
                </c:ext>
              </c:extLst>
            </c:dLbl>
            <c:dLbl>
              <c:idx val="12"/>
              <c:layout>
                <c:manualLayout>
                  <c:x val="0.13120127812772678"/>
                  <c:y val="-5.75858250276854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483A-4EEC-AA08-2DFDAFC78548}"/>
                </c:ext>
              </c:extLst>
            </c:dLbl>
            <c:dLbl>
              <c:idx val="13"/>
              <c:layout>
                <c:manualLayout>
                  <c:x val="-6.0680591134073751E-2"/>
                  <c:y val="0.3787375415282391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483A-4EEC-AA08-2DFDAFC78548}"/>
                </c:ext>
              </c:extLst>
            </c:dLbl>
            <c:dLbl>
              <c:idx val="14"/>
              <c:layout>
                <c:manualLayout>
                  <c:x val="3.7720367461721444E-2"/>
                  <c:y val="0.476190476190476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483A-4EEC-AA08-2DFDAFC78548}"/>
                </c:ext>
              </c:extLst>
            </c:dLbl>
            <c:dLbl>
              <c:idx val="15"/>
              <c:layout>
                <c:manualLayout>
                  <c:x val="0.14104137398730615"/>
                  <c:y val="0.427464008859357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483A-4EEC-AA08-2DFDAFC78548}"/>
                </c:ext>
              </c:extLst>
            </c:dLbl>
            <c:dLbl>
              <c:idx val="16"/>
              <c:layout>
                <c:manualLayout>
                  <c:x val="0.13448131008091982"/>
                  <c:y val="-1.55038759689923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483A-4EEC-AA08-2DFDAFC78548}"/>
                </c:ext>
              </c:extLst>
            </c:dLbl>
            <c:dLbl>
              <c:idx val="17"/>
              <c:layout>
                <c:manualLayout>
                  <c:x val="0.11316110238516409"/>
                  <c:y val="0.4717607973421925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483A-4EEC-AA08-2DFDAFC78548}"/>
                </c:ext>
              </c:extLst>
            </c:dLbl>
            <c:dLbl>
              <c:idx val="18"/>
              <c:layout>
                <c:manualLayout>
                  <c:x val="0.15252148582348249"/>
                  <c:y val="0.14617940199335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483A-4EEC-AA08-2DFDAFC78548}"/>
                </c:ext>
              </c:extLst>
            </c:dLbl>
            <c:dLbl>
              <c:idx val="19"/>
              <c:layout>
                <c:manualLayout>
                  <c:x val="0.15252148582348249"/>
                  <c:y val="0.2192691029900330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483A-4EEC-AA08-2DFDAFC78548}"/>
                </c:ext>
              </c:extLst>
            </c:dLbl>
            <c:dLbl>
              <c:idx val="20"/>
              <c:layout>
                <c:manualLayout>
                  <c:x val="0.14432140594049933"/>
                  <c:y val="0.2923588039867109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483A-4EEC-AA08-2DFDAFC78548}"/>
                </c:ext>
              </c:extLst>
            </c:dLbl>
            <c:dLbl>
              <c:idx val="21"/>
              <c:layout>
                <c:manualLayout>
                  <c:x val="0.14268138996390273"/>
                  <c:y val="0.376522702104097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483A-4EEC-AA08-2DFDAFC78548}"/>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'F62'!$A$5:$A$9</c:f>
              <c:strCache>
                <c:ptCount val="5"/>
                <c:pt idx="0">
                  <c:v>Doméstico</c:v>
                </c:pt>
                <c:pt idx="1">
                  <c:v>Negocio</c:v>
                </c:pt>
                <c:pt idx="2">
                  <c:v>Industrial</c:v>
                </c:pt>
                <c:pt idx="3">
                  <c:v>Riego agrícola</c:v>
                </c:pt>
                <c:pt idx="4">
                  <c:v>Industrial distribución</c:v>
                </c:pt>
              </c:strCache>
            </c:strRef>
          </c:cat>
          <c:val>
            <c:numRef>
              <c:f>'F62'!$C$5:$C$9</c:f>
              <c:numCache>
                <c:formatCode>General</c:formatCode>
                <c:ptCount val="5"/>
                <c:pt idx="0">
                  <c:v>2605460</c:v>
                </c:pt>
                <c:pt idx="1">
                  <c:v>371277</c:v>
                </c:pt>
                <c:pt idx="2">
                  <c:v>29476</c:v>
                </c:pt>
                <c:pt idx="3">
                  <c:v>11727</c:v>
                </c:pt>
              </c:numCache>
            </c:numRef>
          </c:val>
          <c:extLst>
            <c:ext xmlns:c16="http://schemas.microsoft.com/office/drawing/2014/chart" uri="{C3380CC4-5D6E-409C-BE32-E72D297353CC}">
              <c16:uniqueId val="{0000001D-483A-4EEC-AA08-2DFDAFC78548}"/>
            </c:ext>
          </c:extLst>
        </c:ser>
        <c:dLbls>
          <c:showLegendKey val="0"/>
          <c:showVal val="0"/>
          <c:showCatName val="0"/>
          <c:showSerName val="0"/>
          <c:showPercent val="0"/>
          <c:showBubbleSize val="0"/>
          <c:showLeaderLines val="1"/>
        </c:dLbls>
        <c:firstSliceAng val="91"/>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360571883960048"/>
          <c:y val="7.9877515310586178E-2"/>
          <c:w val="0.62065456545654552"/>
          <c:h val="0.79854918612880388"/>
        </c:manualLayout>
      </c:layout>
      <c:pieChart>
        <c:varyColors val="1"/>
        <c:ser>
          <c:idx val="0"/>
          <c:order val="0"/>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1-1006-49D9-BD1D-96EF94B1B92C}"/>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3-1006-49D9-BD1D-96EF94B1B92C}"/>
              </c:ext>
            </c:extLst>
          </c:dPt>
          <c:dPt>
            <c:idx val="2"/>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5-1006-49D9-BD1D-96EF94B1B92C}"/>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1006-49D9-BD1D-96EF94B1B92C}"/>
              </c:ext>
            </c:extLst>
          </c:dPt>
          <c:dPt>
            <c:idx val="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9-1006-49D9-BD1D-96EF94B1B92C}"/>
              </c:ext>
            </c:extLst>
          </c:dPt>
          <c:dPt>
            <c:idx val="5"/>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B-1006-49D9-BD1D-96EF94B1B92C}"/>
              </c:ext>
            </c:extLst>
          </c:dPt>
          <c:dPt>
            <c:idx val="6"/>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D-1006-49D9-BD1D-96EF94B1B92C}"/>
              </c:ext>
            </c:extLst>
          </c:dPt>
          <c:dLbls>
            <c:dLbl>
              <c:idx val="0"/>
              <c:layout>
                <c:manualLayout>
                  <c:x val="4.873928258967624E-2"/>
                  <c:y val="-0.29998772083314157"/>
                </c:manualLayout>
              </c:layout>
              <c:spPr>
                <a:noFill/>
                <a:ln>
                  <a:noFill/>
                </a:ln>
                <a:effectLst/>
              </c:spPr>
              <c:txPr>
                <a:bodyPr wrap="square" lIns="38100" tIns="19050" rIns="38100" bIns="19050" anchor="ctr">
                  <a:spAutoFit/>
                </a:bodyPr>
                <a:lstStyle/>
                <a:p>
                  <a:pPr>
                    <a:defRPr>
                      <a:solidFill>
                        <a:schemeClr val="bg1"/>
                      </a:solidFill>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006-49D9-BD1D-96EF94B1B92C}"/>
                </c:ext>
              </c:extLst>
            </c:dLbl>
            <c:dLbl>
              <c:idx val="1"/>
              <c:layout>
                <c:manualLayout>
                  <c:x val="0.14500831146106732"/>
                  <c:y val="0.2063428036407729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006-49D9-BD1D-96EF94B1B92C}"/>
                </c:ext>
              </c:extLst>
            </c:dLbl>
            <c:dLbl>
              <c:idx val="2"/>
              <c:layout>
                <c:manualLayout>
                  <c:x val="-0.12530752405949266"/>
                  <c:y val="0.1337839787570413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006-49D9-BD1D-96EF94B1B92C}"/>
                </c:ext>
              </c:extLst>
            </c:dLbl>
            <c:dLbl>
              <c:idx val="3"/>
              <c:layout>
                <c:manualLayout>
                  <c:x val="6.2526246719159084E-3"/>
                  <c:y val="9.8307009869379649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006-49D9-BD1D-96EF94B1B92C}"/>
                </c:ext>
              </c:extLst>
            </c:dLbl>
            <c:dLbl>
              <c:idx val="4"/>
              <c:layout>
                <c:manualLayout>
                  <c:x val="6.3646754798946228E-2"/>
                  <c:y val="-0.3720930232558140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006-49D9-BD1D-96EF94B1B92C}"/>
                </c:ext>
              </c:extLst>
            </c:dLbl>
            <c:dLbl>
              <c:idx val="5"/>
              <c:layout>
                <c:manualLayout>
                  <c:x val="0.11972116629155055"/>
                  <c:y val="-0.3964562569213732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006-49D9-BD1D-96EF94B1B92C}"/>
                </c:ext>
              </c:extLst>
            </c:dLbl>
            <c:dLbl>
              <c:idx val="6"/>
              <c:layout>
                <c:manualLayout>
                  <c:x val="0.11644113433835739"/>
                  <c:y val="-0.338870431893687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006-49D9-BD1D-96EF94B1B92C}"/>
                </c:ext>
              </c:extLst>
            </c:dLbl>
            <c:dLbl>
              <c:idx val="7"/>
              <c:layout>
                <c:manualLayout>
                  <c:x val="0.11972116629155068"/>
                  <c:y val="-0.2923588039867109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006-49D9-BD1D-96EF94B1B92C}"/>
                </c:ext>
              </c:extLst>
            </c:dLbl>
            <c:dLbl>
              <c:idx val="8"/>
              <c:layout>
                <c:manualLayout>
                  <c:x val="0.137761342034113"/>
                  <c:y val="-0.2480620155038759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006-49D9-BD1D-96EF94B1B92C}"/>
                </c:ext>
              </c:extLst>
            </c:dLbl>
            <c:dLbl>
              <c:idx val="9"/>
              <c:layout>
                <c:manualLayout>
                  <c:x val="0.137761342034113"/>
                  <c:y val="-0.1971207087486157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1006-49D9-BD1D-96EF94B1B92C}"/>
                </c:ext>
              </c:extLst>
            </c:dLbl>
            <c:dLbl>
              <c:idx val="10"/>
              <c:layout>
                <c:manualLayout>
                  <c:x val="0.14760143789369248"/>
                  <c:y val="-0.141749723145072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006-49D9-BD1D-96EF94B1B92C}"/>
                </c:ext>
              </c:extLst>
            </c:dLbl>
            <c:dLbl>
              <c:idx val="11"/>
              <c:layout>
                <c:manualLayout>
                  <c:x val="0.13284129410432324"/>
                  <c:y val="6.866002214839424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1006-49D9-BD1D-96EF94B1B92C}"/>
                </c:ext>
              </c:extLst>
            </c:dLbl>
            <c:dLbl>
              <c:idx val="12"/>
              <c:layout>
                <c:manualLayout>
                  <c:x val="0.13120127812772678"/>
                  <c:y val="-5.75858250276854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006-49D9-BD1D-96EF94B1B92C}"/>
                </c:ext>
              </c:extLst>
            </c:dLbl>
            <c:dLbl>
              <c:idx val="13"/>
              <c:layout>
                <c:manualLayout>
                  <c:x val="-6.0680591134073751E-2"/>
                  <c:y val="0.3787375415282391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1006-49D9-BD1D-96EF94B1B92C}"/>
                </c:ext>
              </c:extLst>
            </c:dLbl>
            <c:dLbl>
              <c:idx val="14"/>
              <c:layout>
                <c:manualLayout>
                  <c:x val="3.7720367461721444E-2"/>
                  <c:y val="0.476190476190476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1006-49D9-BD1D-96EF94B1B92C}"/>
                </c:ext>
              </c:extLst>
            </c:dLbl>
            <c:dLbl>
              <c:idx val="15"/>
              <c:layout>
                <c:manualLayout>
                  <c:x val="0.14104137398730615"/>
                  <c:y val="0.427464008859357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1006-49D9-BD1D-96EF94B1B92C}"/>
                </c:ext>
              </c:extLst>
            </c:dLbl>
            <c:dLbl>
              <c:idx val="16"/>
              <c:layout>
                <c:manualLayout>
                  <c:x val="0.13448131008091982"/>
                  <c:y val="-1.55038759689923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1006-49D9-BD1D-96EF94B1B92C}"/>
                </c:ext>
              </c:extLst>
            </c:dLbl>
            <c:dLbl>
              <c:idx val="17"/>
              <c:layout>
                <c:manualLayout>
                  <c:x val="0.11316110238516409"/>
                  <c:y val="0.4717607973421925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1006-49D9-BD1D-96EF94B1B92C}"/>
                </c:ext>
              </c:extLst>
            </c:dLbl>
            <c:dLbl>
              <c:idx val="18"/>
              <c:layout>
                <c:manualLayout>
                  <c:x val="0.15252148582348249"/>
                  <c:y val="0.14617940199335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006-49D9-BD1D-96EF94B1B92C}"/>
                </c:ext>
              </c:extLst>
            </c:dLbl>
            <c:dLbl>
              <c:idx val="19"/>
              <c:layout>
                <c:manualLayout>
                  <c:x val="0.15252148582348249"/>
                  <c:y val="0.2192691029900330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1006-49D9-BD1D-96EF94B1B92C}"/>
                </c:ext>
              </c:extLst>
            </c:dLbl>
            <c:dLbl>
              <c:idx val="20"/>
              <c:layout>
                <c:manualLayout>
                  <c:x val="0.14432140594049933"/>
                  <c:y val="0.2923588039867109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1006-49D9-BD1D-96EF94B1B92C}"/>
                </c:ext>
              </c:extLst>
            </c:dLbl>
            <c:dLbl>
              <c:idx val="21"/>
              <c:layout>
                <c:manualLayout>
                  <c:x val="0.14268138996390273"/>
                  <c:y val="0.376522702104097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1006-49D9-BD1D-96EF94B1B92C}"/>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'F63'!$A$5:$A$8</c:f>
              <c:strCache>
                <c:ptCount val="4"/>
                <c:pt idx="0">
                  <c:v>Industrial</c:v>
                </c:pt>
                <c:pt idx="1">
                  <c:v>Doméstico</c:v>
                </c:pt>
                <c:pt idx="2">
                  <c:v>Negocio</c:v>
                </c:pt>
                <c:pt idx="3">
                  <c:v>Riego agrícola</c:v>
                </c:pt>
              </c:strCache>
            </c:strRef>
          </c:cat>
          <c:val>
            <c:numRef>
              <c:f>'F63'!$B$5:$B$8</c:f>
              <c:numCache>
                <c:formatCode>General</c:formatCode>
                <c:ptCount val="4"/>
                <c:pt idx="0">
                  <c:v>468886776</c:v>
                </c:pt>
                <c:pt idx="1">
                  <c:v>262983579</c:v>
                </c:pt>
                <c:pt idx="2">
                  <c:v>94851204</c:v>
                </c:pt>
                <c:pt idx="3">
                  <c:v>59708224</c:v>
                </c:pt>
              </c:numCache>
            </c:numRef>
          </c:val>
          <c:extLst>
            <c:ext xmlns:c16="http://schemas.microsoft.com/office/drawing/2014/chart" uri="{C3380CC4-5D6E-409C-BE32-E72D297353CC}">
              <c16:uniqueId val="{0000001D-1006-49D9-BD1D-96EF94B1B92C}"/>
            </c:ext>
          </c:extLst>
        </c:ser>
        <c:dLbls>
          <c:showLegendKey val="0"/>
          <c:showVal val="0"/>
          <c:showCatName val="0"/>
          <c:showSerName val="0"/>
          <c:showPercent val="0"/>
          <c:showBubbleSize val="0"/>
          <c:showLeaderLines val="1"/>
        </c:dLbls>
        <c:firstSliceAng val="91"/>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606868"/>
            </a:solidFill>
            <a:ln>
              <a:noFill/>
            </a:ln>
            <a:effectLst/>
          </c:spPr>
          <c:invertIfNegative val="0"/>
          <c:dPt>
            <c:idx val="13"/>
            <c:invertIfNegative val="0"/>
            <c:bubble3D val="0"/>
            <c:extLst>
              <c:ext xmlns:c16="http://schemas.microsoft.com/office/drawing/2014/chart" uri="{C3380CC4-5D6E-409C-BE32-E72D297353CC}">
                <c16:uniqueId val="{00000000-1C4C-426F-BAD8-3F6E92BB0A8E}"/>
              </c:ext>
            </c:extLst>
          </c:dPt>
          <c:dPt>
            <c:idx val="23"/>
            <c:invertIfNegative val="0"/>
            <c:bubble3D val="0"/>
            <c:spPr>
              <a:solidFill>
                <a:srgbClr val="FFC000"/>
              </a:solidFill>
              <a:ln>
                <a:noFill/>
              </a:ln>
              <a:effectLst/>
            </c:spPr>
            <c:extLst>
              <c:ext xmlns:c16="http://schemas.microsoft.com/office/drawing/2014/chart" uri="{C3380CC4-5D6E-409C-BE32-E72D297353CC}">
                <c16:uniqueId val="{00000002-1C4C-426F-BAD8-3F6E92BB0A8E}"/>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'F74'!$A$8:$A$39</c:f>
              <c:strCache>
                <c:ptCount val="32"/>
                <c:pt idx="0">
                  <c:v>OAXACA</c:v>
                </c:pt>
                <c:pt idx="1">
                  <c:v>CHIAPAS</c:v>
                </c:pt>
                <c:pt idx="2">
                  <c:v>GUERRERO</c:v>
                </c:pt>
                <c:pt idx="3">
                  <c:v>DURANGO</c:v>
                </c:pt>
                <c:pt idx="4">
                  <c:v>CHIHUAHUA</c:v>
                </c:pt>
                <c:pt idx="5">
                  <c:v>SAN LUIS POTOSÍ</c:v>
                </c:pt>
                <c:pt idx="6">
                  <c:v>TAMAULIPAS</c:v>
                </c:pt>
                <c:pt idx="7">
                  <c:v>NAYARIT</c:v>
                </c:pt>
                <c:pt idx="8">
                  <c:v>VERACRUZ</c:v>
                </c:pt>
                <c:pt idx="9">
                  <c:v>QUERÉTARO</c:v>
                </c:pt>
                <c:pt idx="10">
                  <c:v>ZACATECAS</c:v>
                </c:pt>
                <c:pt idx="11">
                  <c:v>CAMPECHE</c:v>
                </c:pt>
                <c:pt idx="12">
                  <c:v>NUEVO LEÓN</c:v>
                </c:pt>
                <c:pt idx="13">
                  <c:v>TABASCO</c:v>
                </c:pt>
                <c:pt idx="14">
                  <c:v>ESTADO DE MÉXICO</c:v>
                </c:pt>
                <c:pt idx="15">
                  <c:v>MORELOS</c:v>
                </c:pt>
                <c:pt idx="16">
                  <c:v>MICHOACÁN</c:v>
                </c:pt>
                <c:pt idx="17">
                  <c:v>BAJA CALIFORNIA SUR</c:v>
                </c:pt>
                <c:pt idx="18">
                  <c:v>SINALOA</c:v>
                </c:pt>
                <c:pt idx="19">
                  <c:v>SONORA</c:v>
                </c:pt>
                <c:pt idx="20">
                  <c:v>HIDALGO</c:v>
                </c:pt>
                <c:pt idx="21">
                  <c:v>GUANAJUATO</c:v>
                </c:pt>
                <c:pt idx="22">
                  <c:v>BAJA CALIFORNIA</c:v>
                </c:pt>
                <c:pt idx="23">
                  <c:v>JALISCO</c:v>
                </c:pt>
                <c:pt idx="24">
                  <c:v>QUINTANA ROO</c:v>
                </c:pt>
                <c:pt idx="25">
                  <c:v>YUCATAN</c:v>
                </c:pt>
                <c:pt idx="26">
                  <c:v>PUEBLA</c:v>
                </c:pt>
                <c:pt idx="27">
                  <c:v>CIUDAD DE MÉXICO </c:v>
                </c:pt>
                <c:pt idx="28">
                  <c:v>AGUASCALIENTES</c:v>
                </c:pt>
                <c:pt idx="29">
                  <c:v>COAHUILA</c:v>
                </c:pt>
                <c:pt idx="30">
                  <c:v>TLAXCALA</c:v>
                </c:pt>
                <c:pt idx="31">
                  <c:v>COLIMA</c:v>
                </c:pt>
              </c:strCache>
            </c:strRef>
          </c:cat>
          <c:val>
            <c:numRef>
              <c:f>'F74'!$K$8:$K$39</c:f>
              <c:numCache>
                <c:formatCode>0.00%</c:formatCode>
                <c:ptCount val="32"/>
                <c:pt idx="0">
                  <c:v>0.96345000000000003</c:v>
                </c:pt>
                <c:pt idx="1">
                  <c:v>0.96410000000000007</c:v>
                </c:pt>
                <c:pt idx="2">
                  <c:v>0.96507500000000002</c:v>
                </c:pt>
                <c:pt idx="3">
                  <c:v>0.97094999999999998</c:v>
                </c:pt>
                <c:pt idx="4">
                  <c:v>0.97202500000000003</c:v>
                </c:pt>
                <c:pt idx="5">
                  <c:v>0.97399999999999998</c:v>
                </c:pt>
                <c:pt idx="6">
                  <c:v>0.97949999999999993</c:v>
                </c:pt>
                <c:pt idx="7">
                  <c:v>0.97997499999999993</c:v>
                </c:pt>
                <c:pt idx="8">
                  <c:v>0.98012500000000002</c:v>
                </c:pt>
                <c:pt idx="9">
                  <c:v>0.98702499999999993</c:v>
                </c:pt>
                <c:pt idx="10">
                  <c:v>0.98782499999999995</c:v>
                </c:pt>
                <c:pt idx="11">
                  <c:v>0.98829999999999996</c:v>
                </c:pt>
                <c:pt idx="12">
                  <c:v>0.98897499999999994</c:v>
                </c:pt>
                <c:pt idx="13">
                  <c:v>0.98952499999999999</c:v>
                </c:pt>
                <c:pt idx="14">
                  <c:v>0.99072500000000008</c:v>
                </c:pt>
                <c:pt idx="15">
                  <c:v>0.99087499999999995</c:v>
                </c:pt>
                <c:pt idx="16">
                  <c:v>0.99112499999999992</c:v>
                </c:pt>
                <c:pt idx="17">
                  <c:v>0.99120000000000008</c:v>
                </c:pt>
                <c:pt idx="18">
                  <c:v>0.99130000000000007</c:v>
                </c:pt>
                <c:pt idx="19">
                  <c:v>0.99172499999999997</c:v>
                </c:pt>
                <c:pt idx="20">
                  <c:v>0.99209999999999998</c:v>
                </c:pt>
                <c:pt idx="21">
                  <c:v>0.99345000000000006</c:v>
                </c:pt>
                <c:pt idx="22">
                  <c:v>0.99395000000000011</c:v>
                </c:pt>
                <c:pt idx="23">
                  <c:v>0.99449999999999994</c:v>
                </c:pt>
                <c:pt idx="24">
                  <c:v>0.99480000000000002</c:v>
                </c:pt>
                <c:pt idx="25">
                  <c:v>0.99487500000000006</c:v>
                </c:pt>
                <c:pt idx="26">
                  <c:v>0.99509999999999998</c:v>
                </c:pt>
                <c:pt idx="27">
                  <c:v>0.99517500000000003</c:v>
                </c:pt>
                <c:pt idx="28">
                  <c:v>0.99692500000000006</c:v>
                </c:pt>
                <c:pt idx="29">
                  <c:v>0.99695</c:v>
                </c:pt>
                <c:pt idx="30">
                  <c:v>0.99729999999999996</c:v>
                </c:pt>
                <c:pt idx="31">
                  <c:v>0.99767500000000009</c:v>
                </c:pt>
              </c:numCache>
            </c:numRef>
          </c:val>
          <c:extLst>
            <c:ext xmlns:c16="http://schemas.microsoft.com/office/drawing/2014/chart" uri="{C3380CC4-5D6E-409C-BE32-E72D297353CC}">
              <c16:uniqueId val="{00000003-1C4C-426F-BAD8-3F6E92BB0A8E}"/>
            </c:ext>
          </c:extLst>
        </c:ser>
        <c:dLbls>
          <c:showLegendKey val="0"/>
          <c:showVal val="0"/>
          <c:showCatName val="0"/>
          <c:showSerName val="0"/>
          <c:showPercent val="0"/>
          <c:showBubbleSize val="0"/>
        </c:dLbls>
        <c:gapWidth val="50"/>
        <c:axId val="49014272"/>
        <c:axId val="49015808"/>
      </c:barChart>
      <c:scatterChart>
        <c:scatterStyle val="lineMarker"/>
        <c:varyColors val="0"/>
        <c:ser>
          <c:idx val="1"/>
          <c:order val="1"/>
          <c:tx>
            <c:strRef>
              <c:f>'F74'!$A$41</c:f>
              <c:strCache>
                <c:ptCount val="1"/>
                <c:pt idx="0">
                  <c:v>NACIONAL</c:v>
                </c:pt>
              </c:strCache>
            </c:strRef>
          </c:tx>
          <c:spPr>
            <a:ln w="53975" cap="rnd">
              <a:solidFill>
                <a:srgbClr val="FAD496"/>
              </a:solidFill>
              <a:prstDash val="sysDot"/>
              <a:tailEnd type="none"/>
            </a:ln>
          </c:spPr>
          <c:marker>
            <c:symbol val="none"/>
          </c:marker>
          <c:dPt>
            <c:idx val="0"/>
            <c:bubble3D val="0"/>
            <c:extLst>
              <c:ext xmlns:c16="http://schemas.microsoft.com/office/drawing/2014/chart" uri="{C3380CC4-5D6E-409C-BE32-E72D297353CC}">
                <c16:uniqueId val="{00000004-1C4C-426F-BAD8-3F6E92BB0A8E}"/>
              </c:ext>
            </c:extLst>
          </c:dPt>
          <c:dLbls>
            <c:dLbl>
              <c:idx val="0"/>
              <c:delete val="1"/>
              <c:extLst>
                <c:ext xmlns:c15="http://schemas.microsoft.com/office/drawing/2012/chart" uri="{CE6537A1-D6FC-4f65-9D91-7224C49458BB}"/>
                <c:ext xmlns:c16="http://schemas.microsoft.com/office/drawing/2014/chart" uri="{C3380CC4-5D6E-409C-BE32-E72D297353CC}">
                  <c16:uniqueId val="{00000004-1C4C-426F-BAD8-3F6E92BB0A8E}"/>
                </c:ext>
              </c:extLst>
            </c:dLbl>
            <c:dLbl>
              <c:idx val="1"/>
              <c:layout>
                <c:manualLayout>
                  <c:x val="-5.5214715035551414E-2"/>
                  <c:y val="0.36774524910118128"/>
                </c:manualLayout>
              </c:layout>
              <c:spPr>
                <a:solidFill>
                  <a:srgbClr val="FAD496">
                    <a:alpha val="76863"/>
                  </a:srgbClr>
                </a:solidFill>
                <a:ln>
                  <a:noFill/>
                </a:ln>
                <a:effectLst/>
              </c:spPr>
              <c:txPr>
                <a:bodyPr rot="-5400000" vert="horz" wrap="square" lIns="38100" tIns="19050" rIns="38100" bIns="19050" anchor="ctr">
                  <a:spAutoFit/>
                </a:bodyPr>
                <a:lstStyle/>
                <a:p>
                  <a:pPr>
                    <a:defRPr b="1"/>
                  </a:pPr>
                  <a:endParaRPr lang="es-MX"/>
                </a:p>
              </c:txPr>
              <c:showLegendKey val="0"/>
              <c:showVal val="0"/>
              <c:showCatName val="1"/>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1C4C-426F-BAD8-3F6E92BB0A8E}"/>
                </c:ext>
              </c:extLst>
            </c:dLbl>
            <c:spPr>
              <a:noFill/>
              <a:ln>
                <a:noFill/>
              </a:ln>
              <a:effectLst/>
            </c:spPr>
            <c:txPr>
              <a:bodyPr rot="-5400000" vert="horz" wrap="square" lIns="38100" tIns="19050" rIns="38100" bIns="19050" anchor="ctr">
                <a:spAutoFit/>
              </a:bodyPr>
              <a:lstStyle/>
              <a:p>
                <a:pPr>
                  <a:defRPr/>
                </a:pPr>
                <a:endParaRPr lang="es-MX"/>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'F74'!$K$42:$K$43</c:f>
              <c:numCache>
                <c:formatCode>0.00%</c:formatCode>
                <c:ptCount val="2"/>
                <c:pt idx="0">
                  <c:v>0.98687499999999995</c:v>
                </c:pt>
                <c:pt idx="1">
                  <c:v>0.98687499999999995</c:v>
                </c:pt>
              </c:numCache>
            </c:numRef>
          </c:xVal>
          <c:yVal>
            <c:numRef>
              <c:f>'F74'!$C$42:$C$43</c:f>
              <c:numCache>
                <c:formatCode>General</c:formatCode>
                <c:ptCount val="2"/>
                <c:pt idx="0">
                  <c:v>0</c:v>
                </c:pt>
                <c:pt idx="1">
                  <c:v>1</c:v>
                </c:pt>
              </c:numCache>
            </c:numRef>
          </c:yVal>
          <c:smooth val="0"/>
          <c:extLst>
            <c:ext xmlns:c16="http://schemas.microsoft.com/office/drawing/2014/chart" uri="{C3380CC4-5D6E-409C-BE32-E72D297353CC}">
              <c16:uniqueId val="{00000006-1C4C-426F-BAD8-3F6E92BB0A8E}"/>
            </c:ext>
          </c:extLst>
        </c:ser>
        <c:dLbls>
          <c:showLegendKey val="0"/>
          <c:showVal val="0"/>
          <c:showCatName val="0"/>
          <c:showSerName val="0"/>
          <c:showPercent val="0"/>
          <c:showBubbleSize val="0"/>
        </c:dLbls>
        <c:axId val="443746952"/>
        <c:axId val="443747608"/>
      </c:scatterChart>
      <c:catAx>
        <c:axId val="49014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015808"/>
        <c:crosses val="autoZero"/>
        <c:auto val="1"/>
        <c:lblAlgn val="ctr"/>
        <c:lblOffset val="100"/>
        <c:noMultiLvlLbl val="0"/>
      </c:catAx>
      <c:valAx>
        <c:axId val="49015808"/>
        <c:scaling>
          <c:orientation val="minMax"/>
        </c:scaling>
        <c:delete val="1"/>
        <c:axPos val="b"/>
        <c:numFmt formatCode="0.00%" sourceLinked="1"/>
        <c:majorTickMark val="none"/>
        <c:minorTickMark val="none"/>
        <c:tickLblPos val="nextTo"/>
        <c:crossAx val="49014272"/>
        <c:crosses val="autoZero"/>
        <c:crossBetween val="between"/>
      </c:valAx>
      <c:valAx>
        <c:axId val="443747608"/>
        <c:scaling>
          <c:orientation val="minMax"/>
          <c:max val="1"/>
        </c:scaling>
        <c:delete val="1"/>
        <c:axPos val="r"/>
        <c:numFmt formatCode="General" sourceLinked="1"/>
        <c:majorTickMark val="out"/>
        <c:minorTickMark val="none"/>
        <c:tickLblPos val="nextTo"/>
        <c:crossAx val="443746952"/>
        <c:crosses val="max"/>
        <c:crossBetween val="midCat"/>
      </c:valAx>
      <c:valAx>
        <c:axId val="443746952"/>
        <c:scaling>
          <c:orientation val="minMax"/>
        </c:scaling>
        <c:delete val="1"/>
        <c:axPos val="b"/>
        <c:numFmt formatCode="0.00%" sourceLinked="1"/>
        <c:majorTickMark val="out"/>
        <c:minorTickMark val="none"/>
        <c:tickLblPos val="nextTo"/>
        <c:crossAx val="4437476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360571883960048"/>
          <c:y val="7.9877515310586178E-2"/>
          <c:w val="0.62065456545654552"/>
          <c:h val="0.79854918612880388"/>
        </c:manualLayout>
      </c:layout>
      <c:pieChart>
        <c:varyColors val="1"/>
        <c:ser>
          <c:idx val="0"/>
          <c:order val="0"/>
          <c:dPt>
            <c:idx val="0"/>
            <c:bubble3D val="0"/>
            <c:spPr>
              <a:solidFill>
                <a:srgbClr val="FFC000">
                  <a:lumMod val="75000"/>
                </a:srgbClr>
              </a:solidFill>
            </c:spPr>
            <c:extLst>
              <c:ext xmlns:c16="http://schemas.microsoft.com/office/drawing/2014/chart" uri="{C3380CC4-5D6E-409C-BE32-E72D297353CC}">
                <c16:uniqueId val="{00000001-538B-40C9-A3E9-001242BA6D2D}"/>
              </c:ext>
            </c:extLst>
          </c:dPt>
          <c:dPt>
            <c:idx val="1"/>
            <c:bubble3D val="0"/>
            <c:spPr>
              <a:solidFill>
                <a:srgbClr val="FFC000">
                  <a:lumMod val="60000"/>
                  <a:lumOff val="40000"/>
                </a:srgbClr>
              </a:solidFill>
            </c:spPr>
            <c:extLst>
              <c:ext xmlns:c16="http://schemas.microsoft.com/office/drawing/2014/chart" uri="{C3380CC4-5D6E-409C-BE32-E72D297353CC}">
                <c16:uniqueId val="{00000003-538B-40C9-A3E9-001242BA6D2D}"/>
              </c:ext>
            </c:extLst>
          </c:dPt>
          <c:dPt>
            <c:idx val="2"/>
            <c:bubble3D val="0"/>
            <c:spPr>
              <a:solidFill>
                <a:srgbClr val="FFC000">
                  <a:lumMod val="40000"/>
                  <a:lumOff val="60000"/>
                </a:srgbClr>
              </a:solidFill>
            </c:spPr>
            <c:extLst>
              <c:ext xmlns:c16="http://schemas.microsoft.com/office/drawing/2014/chart" uri="{C3380CC4-5D6E-409C-BE32-E72D297353CC}">
                <c16:uniqueId val="{00000005-538B-40C9-A3E9-001242BA6D2D}"/>
              </c:ext>
            </c:extLst>
          </c:dPt>
          <c:dPt>
            <c:idx val="3"/>
            <c:bubble3D val="0"/>
            <c:spPr>
              <a:solidFill>
                <a:srgbClr val="E7E6E6">
                  <a:lumMod val="75000"/>
                </a:srgbClr>
              </a:solidFill>
            </c:spPr>
            <c:extLst>
              <c:ext xmlns:c16="http://schemas.microsoft.com/office/drawing/2014/chart" uri="{C3380CC4-5D6E-409C-BE32-E72D297353CC}">
                <c16:uniqueId val="{00000007-538B-40C9-A3E9-001242BA6D2D}"/>
              </c:ext>
            </c:extLst>
          </c:dPt>
          <c:dPt>
            <c:idx val="4"/>
            <c:bubble3D val="0"/>
            <c:spPr>
              <a:solidFill>
                <a:srgbClr val="E7E6E6">
                  <a:lumMod val="50000"/>
                </a:srgbClr>
              </a:solidFill>
            </c:spPr>
            <c:extLst>
              <c:ext xmlns:c16="http://schemas.microsoft.com/office/drawing/2014/chart" uri="{C3380CC4-5D6E-409C-BE32-E72D297353CC}">
                <c16:uniqueId val="{00000009-538B-40C9-A3E9-001242BA6D2D}"/>
              </c:ext>
            </c:extLst>
          </c:dPt>
          <c:dPt>
            <c:idx val="5"/>
            <c:bubble3D val="0"/>
            <c:spPr>
              <a:solidFill>
                <a:srgbClr val="FFC000">
                  <a:lumMod val="50000"/>
                </a:srgbClr>
              </a:solidFill>
            </c:spPr>
            <c:extLst>
              <c:ext xmlns:c16="http://schemas.microsoft.com/office/drawing/2014/chart" uri="{C3380CC4-5D6E-409C-BE32-E72D297353CC}">
                <c16:uniqueId val="{0000000B-538B-40C9-A3E9-001242BA6D2D}"/>
              </c:ext>
            </c:extLst>
          </c:dPt>
          <c:dPt>
            <c:idx val="6"/>
            <c:bubble3D val="0"/>
            <c:spPr>
              <a:solidFill>
                <a:srgbClr val="E7E6E6">
                  <a:lumMod val="25000"/>
                </a:srgbClr>
              </a:solidFill>
            </c:spPr>
            <c:extLst>
              <c:ext xmlns:c16="http://schemas.microsoft.com/office/drawing/2014/chart" uri="{C3380CC4-5D6E-409C-BE32-E72D297353CC}">
                <c16:uniqueId val="{0000000D-538B-40C9-A3E9-001242BA6D2D}"/>
              </c:ext>
            </c:extLst>
          </c:dPt>
          <c:dPt>
            <c:idx val="7"/>
            <c:bubble3D val="0"/>
            <c:spPr>
              <a:solidFill>
                <a:srgbClr val="FFC000">
                  <a:lumMod val="50000"/>
                </a:srgbClr>
              </a:solidFill>
            </c:spPr>
            <c:extLst>
              <c:ext xmlns:c16="http://schemas.microsoft.com/office/drawing/2014/chart" uri="{C3380CC4-5D6E-409C-BE32-E72D297353CC}">
                <c16:uniqueId val="{0000000F-538B-40C9-A3E9-001242BA6D2D}"/>
              </c:ext>
            </c:extLst>
          </c:dPt>
          <c:dLbls>
            <c:dLbl>
              <c:idx val="6"/>
              <c:spPr>
                <a:noFill/>
                <a:ln>
                  <a:noFill/>
                </a:ln>
                <a:effectLst/>
              </c:spPr>
              <c:txPr>
                <a:bodyPr/>
                <a:lstStyle/>
                <a:p>
                  <a:pPr>
                    <a:defRPr>
                      <a:solidFill>
                        <a:schemeClr val="bg1"/>
                      </a:solidFill>
                    </a:defRPr>
                  </a:pPr>
                  <a:endParaRPr lang="es-MX"/>
                </a:p>
              </c:txPr>
              <c:dLblPos val="bestFit"/>
              <c:showLegendKey val="0"/>
              <c:showVal val="1"/>
              <c:showCatName val="1"/>
              <c:showSerName val="0"/>
              <c:showPercent val="1"/>
              <c:showBubbleSize val="0"/>
              <c:extLst>
                <c:ext xmlns:c16="http://schemas.microsoft.com/office/drawing/2014/chart" uri="{C3380CC4-5D6E-409C-BE32-E72D297353CC}">
                  <c16:uniqueId val="{0000000D-538B-40C9-A3E9-001242BA6D2D}"/>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'Tabla 1 y 2'!$A$31:$A$38</c:f>
              <c:strCache>
                <c:ptCount val="8"/>
                <c:pt idx="0">
                  <c:v>Agricultura, Ganadería, Silvicultura y Pesca</c:v>
                </c:pt>
                <c:pt idx="1">
                  <c:v>Comercio</c:v>
                </c:pt>
                <c:pt idx="2">
                  <c:v>Construcción</c:v>
                </c:pt>
                <c:pt idx="3">
                  <c:v>Ind. Elec. Cap. Agua Potable</c:v>
                </c:pt>
                <c:pt idx="4">
                  <c:v>Industria de Transformación</c:v>
                </c:pt>
                <c:pt idx="5">
                  <c:v>Industrias Extractivas</c:v>
                </c:pt>
                <c:pt idx="6">
                  <c:v>Servicios</c:v>
                </c:pt>
                <c:pt idx="7">
                  <c:v>Transporte y Comunicaciones</c:v>
                </c:pt>
              </c:strCache>
            </c:strRef>
          </c:cat>
          <c:val>
            <c:numRef>
              <c:f>'Tabla 1 y 2'!$B$31:$B$38</c:f>
              <c:numCache>
                <c:formatCode>#,##0</c:formatCode>
                <c:ptCount val="8"/>
                <c:pt idx="0">
                  <c:v>107717</c:v>
                </c:pt>
                <c:pt idx="1">
                  <c:v>354545</c:v>
                </c:pt>
                <c:pt idx="2">
                  <c:v>147313</c:v>
                </c:pt>
                <c:pt idx="3">
                  <c:v>9448</c:v>
                </c:pt>
                <c:pt idx="4">
                  <c:v>454528</c:v>
                </c:pt>
                <c:pt idx="5">
                  <c:v>2716</c:v>
                </c:pt>
                <c:pt idx="6">
                  <c:v>619635</c:v>
                </c:pt>
                <c:pt idx="7">
                  <c:v>82668</c:v>
                </c:pt>
              </c:numCache>
            </c:numRef>
          </c:val>
          <c:extLst>
            <c:ext xmlns:c16="http://schemas.microsoft.com/office/drawing/2014/chart" uri="{C3380CC4-5D6E-409C-BE32-E72D297353CC}">
              <c16:uniqueId val="{00000010-538B-40C9-A3E9-001242BA6D2D}"/>
            </c:ext>
          </c:extLst>
        </c:ser>
        <c:dLbls>
          <c:showLegendKey val="0"/>
          <c:showVal val="0"/>
          <c:showCatName val="0"/>
          <c:showSerName val="0"/>
          <c:showPercent val="0"/>
          <c:showBubbleSize val="0"/>
          <c:showLeaderLines val="1"/>
        </c:dLbls>
        <c:firstSliceAng val="3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s-MX" sz="8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800819526100125E-2"/>
          <c:y val="9.6498012238639908E-2"/>
          <c:w val="0.94125126195142228"/>
          <c:h val="0.68014708077230979"/>
        </c:manualLayout>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FBBB27"/>
              </a:solidFill>
              <a:ln>
                <a:noFill/>
              </a:ln>
              <a:effectLst/>
            </c:spPr>
            <c:extLst>
              <c:ext xmlns:c16="http://schemas.microsoft.com/office/drawing/2014/chart" uri="{C3380CC4-5D6E-409C-BE32-E72D297353CC}">
                <c16:uniqueId val="{00000001-9B06-4005-8812-462D4C537C9E}"/>
              </c:ext>
            </c:extLst>
          </c:dPt>
          <c:dPt>
            <c:idx val="5"/>
            <c:invertIfNegative val="0"/>
            <c:bubble3D val="0"/>
            <c:extLst>
              <c:ext xmlns:c16="http://schemas.microsoft.com/office/drawing/2014/chart" uri="{C3380CC4-5D6E-409C-BE32-E72D297353CC}">
                <c16:uniqueId val="{00000002-9B06-4005-8812-462D4C537C9E}"/>
              </c:ext>
            </c:extLst>
          </c:dPt>
          <c:dPt>
            <c:idx val="17"/>
            <c:invertIfNegative val="0"/>
            <c:bubble3D val="0"/>
            <c:extLst>
              <c:ext xmlns:c16="http://schemas.microsoft.com/office/drawing/2014/chart" uri="{C3380CC4-5D6E-409C-BE32-E72D297353CC}">
                <c16:uniqueId val="{00000003-9B06-4005-8812-462D4C537C9E}"/>
              </c:ext>
            </c:extLst>
          </c:dPt>
          <c:dPt>
            <c:idx val="18"/>
            <c:invertIfNegative val="0"/>
            <c:bubble3D val="0"/>
            <c:extLst>
              <c:ext xmlns:c16="http://schemas.microsoft.com/office/drawing/2014/chart" uri="{C3380CC4-5D6E-409C-BE32-E72D297353CC}">
                <c16:uniqueId val="{00000004-9B06-4005-8812-462D4C537C9E}"/>
              </c:ext>
            </c:extLst>
          </c:dPt>
          <c:dPt>
            <c:idx val="30"/>
            <c:invertIfNegative val="0"/>
            <c:bubble3D val="0"/>
            <c:extLst>
              <c:ext xmlns:c16="http://schemas.microsoft.com/office/drawing/2014/chart" uri="{C3380CC4-5D6E-409C-BE32-E72D297353CC}">
                <c16:uniqueId val="{00000005-9B06-4005-8812-462D4C537C9E}"/>
              </c:ext>
            </c:extLst>
          </c:dPt>
          <c:dPt>
            <c:idx val="31"/>
            <c:invertIfNegative val="0"/>
            <c:bubble3D val="0"/>
            <c:extLst>
              <c:ext xmlns:c16="http://schemas.microsoft.com/office/drawing/2014/chart" uri="{C3380CC4-5D6E-409C-BE32-E72D297353CC}">
                <c16:uniqueId val="{00000006-9B06-4005-8812-462D4C537C9E}"/>
              </c:ext>
            </c:extLst>
          </c:dPt>
          <c:dLbls>
            <c:dLbl>
              <c:idx val="0"/>
              <c:numFmt formatCode="#,##0" sourceLinked="0"/>
              <c:spPr>
                <a:noFill/>
                <a:ln w="25400">
                  <a:noFill/>
                </a:ln>
              </c:spPr>
              <c:txPr>
                <a:bodyPr rot="-5400000"/>
                <a:lstStyle/>
                <a:p>
                  <a:pPr>
                    <a:defRPr b="1"/>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9B06-4005-8812-462D4C537C9E}"/>
                </c:ext>
              </c:extLst>
            </c:dLbl>
            <c:dLbl>
              <c:idx val="12"/>
              <c:layout>
                <c:manualLayout>
                  <c:x val="0"/>
                  <c:y val="-2.91757840991976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06-4005-8812-462D4C537C9E}"/>
                </c:ext>
              </c:extLst>
            </c:dLbl>
            <c:dLbl>
              <c:idx val="26"/>
              <c:layout>
                <c:manualLayout>
                  <c:x val="0"/>
                  <c:y val="2.91757840991976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06-4005-8812-462D4C537C9E}"/>
                </c:ext>
              </c:extLst>
            </c:dLbl>
            <c:dLbl>
              <c:idx val="30"/>
              <c:layout>
                <c:manualLayout>
                  <c:x val="0"/>
                  <c:y val="-6.16717896174856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06-4005-8812-462D4C537C9E}"/>
                </c:ext>
              </c:extLst>
            </c:dLbl>
            <c:dLbl>
              <c:idx val="31"/>
              <c:layout>
                <c:manualLayout>
                  <c:x val="1.3035958192291842E-2"/>
                  <c:y val="8.42099271402550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06-4005-8812-462D4C537C9E}"/>
                </c:ext>
              </c:extLst>
            </c:dLbl>
            <c:numFmt formatCode="#,##0" sourceLinked="0"/>
            <c:spPr>
              <a:noFill/>
              <a:ln w="25400">
                <a:noFill/>
              </a:ln>
            </c:spPr>
            <c:txPr>
              <a:bodyPr rot="-5400000"/>
              <a:lstStyle/>
              <a:p>
                <a:pPr>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'F7'!$A$6:$A$37</c:f>
              <c:strCache>
                <c:ptCount val="32"/>
                <c:pt idx="0">
                  <c:v>Jalisco</c:v>
                </c:pt>
                <c:pt idx="1">
                  <c:v>Nuevo León</c:v>
                </c:pt>
                <c:pt idx="2">
                  <c:v>Baja California</c:v>
                </c:pt>
                <c:pt idx="3">
                  <c:v>Querétaro</c:v>
                </c:pt>
                <c:pt idx="4">
                  <c:v>Sonora</c:v>
                </c:pt>
                <c:pt idx="5">
                  <c:v>Chihuahua</c:v>
                </c:pt>
                <c:pt idx="6">
                  <c:v>Guanajuato</c:v>
                </c:pt>
                <c:pt idx="7">
                  <c:v>Quintana Roo</c:v>
                </c:pt>
                <c:pt idx="8">
                  <c:v>Sinaloa</c:v>
                </c:pt>
                <c:pt idx="9">
                  <c:v>Tamaulipas</c:v>
                </c:pt>
                <c:pt idx="10">
                  <c:v>Coahuila</c:v>
                </c:pt>
                <c:pt idx="11">
                  <c:v>Veracruz</c:v>
                </c:pt>
                <c:pt idx="12">
                  <c:v>Hidalgo</c:v>
                </c:pt>
                <c:pt idx="13">
                  <c:v>Michoacán</c:v>
                </c:pt>
                <c:pt idx="14">
                  <c:v>San Luis Potosí</c:v>
                </c:pt>
                <c:pt idx="15">
                  <c:v>Estado de México</c:v>
                </c:pt>
                <c:pt idx="16">
                  <c:v>Puebla</c:v>
                </c:pt>
                <c:pt idx="17">
                  <c:v>Aguascalientes</c:v>
                </c:pt>
                <c:pt idx="18">
                  <c:v>Nayarit</c:v>
                </c:pt>
                <c:pt idx="19">
                  <c:v>Baja California Sur</c:v>
                </c:pt>
                <c:pt idx="20">
                  <c:v>Yucatán</c:v>
                </c:pt>
                <c:pt idx="21">
                  <c:v>Campeche</c:v>
                </c:pt>
                <c:pt idx="22">
                  <c:v>Durango</c:v>
                </c:pt>
                <c:pt idx="23">
                  <c:v>Ciudad de México</c:v>
                </c:pt>
                <c:pt idx="24">
                  <c:v>Zacatecas</c:v>
                </c:pt>
                <c:pt idx="25">
                  <c:v>Colima</c:v>
                </c:pt>
                <c:pt idx="26">
                  <c:v>Tabasco</c:v>
                </c:pt>
                <c:pt idx="27">
                  <c:v>Tlaxcala</c:v>
                </c:pt>
                <c:pt idx="28">
                  <c:v>Oaxaca</c:v>
                </c:pt>
                <c:pt idx="29">
                  <c:v>Morelos</c:v>
                </c:pt>
                <c:pt idx="30">
                  <c:v>Chiapas</c:v>
                </c:pt>
                <c:pt idx="31">
                  <c:v>Guerrero</c:v>
                </c:pt>
              </c:strCache>
            </c:strRef>
          </c:cat>
          <c:val>
            <c:numRef>
              <c:f>'F7'!$B$6:$B$37</c:f>
              <c:numCache>
                <c:formatCode>#,##0</c:formatCode>
                <c:ptCount val="32"/>
                <c:pt idx="0">
                  <c:v>31233</c:v>
                </c:pt>
                <c:pt idx="1">
                  <c:v>28893</c:v>
                </c:pt>
                <c:pt idx="2">
                  <c:v>17853</c:v>
                </c:pt>
                <c:pt idx="3">
                  <c:v>17126</c:v>
                </c:pt>
                <c:pt idx="4">
                  <c:v>15970</c:v>
                </c:pt>
                <c:pt idx="5">
                  <c:v>14966</c:v>
                </c:pt>
                <c:pt idx="6">
                  <c:v>12455</c:v>
                </c:pt>
                <c:pt idx="7">
                  <c:v>11874</c:v>
                </c:pt>
                <c:pt idx="8">
                  <c:v>8940</c:v>
                </c:pt>
                <c:pt idx="9">
                  <c:v>7859</c:v>
                </c:pt>
                <c:pt idx="10">
                  <c:v>7023</c:v>
                </c:pt>
                <c:pt idx="11">
                  <c:v>6137</c:v>
                </c:pt>
                <c:pt idx="12">
                  <c:v>5818</c:v>
                </c:pt>
                <c:pt idx="13">
                  <c:v>5404</c:v>
                </c:pt>
                <c:pt idx="14">
                  <c:v>5386</c:v>
                </c:pt>
                <c:pt idx="15">
                  <c:v>4733</c:v>
                </c:pt>
                <c:pt idx="16">
                  <c:v>4530</c:v>
                </c:pt>
                <c:pt idx="17">
                  <c:v>4430</c:v>
                </c:pt>
                <c:pt idx="18">
                  <c:v>3402</c:v>
                </c:pt>
                <c:pt idx="19">
                  <c:v>2746</c:v>
                </c:pt>
                <c:pt idx="20">
                  <c:v>2638</c:v>
                </c:pt>
                <c:pt idx="21">
                  <c:v>2626</c:v>
                </c:pt>
                <c:pt idx="22">
                  <c:v>2411</c:v>
                </c:pt>
                <c:pt idx="23">
                  <c:v>1542</c:v>
                </c:pt>
                <c:pt idx="24">
                  <c:v>1364</c:v>
                </c:pt>
                <c:pt idx="25">
                  <c:v>610</c:v>
                </c:pt>
                <c:pt idx="26">
                  <c:v>600</c:v>
                </c:pt>
                <c:pt idx="27">
                  <c:v>451</c:v>
                </c:pt>
                <c:pt idx="28">
                  <c:v>-79</c:v>
                </c:pt>
                <c:pt idx="29">
                  <c:v>-275</c:v>
                </c:pt>
                <c:pt idx="30">
                  <c:v>-3626</c:v>
                </c:pt>
                <c:pt idx="31">
                  <c:v>-4412</c:v>
                </c:pt>
              </c:numCache>
            </c:numRef>
          </c:val>
          <c:extLst>
            <c:ext xmlns:c16="http://schemas.microsoft.com/office/drawing/2014/chart" uri="{C3380CC4-5D6E-409C-BE32-E72D297353CC}">
              <c16:uniqueId val="{00000009-9B06-4005-8812-462D4C537C9E}"/>
            </c:ext>
          </c:extLst>
        </c:ser>
        <c:dLbls>
          <c:showLegendKey val="0"/>
          <c:showVal val="0"/>
          <c:showCatName val="0"/>
          <c:showSerName val="0"/>
          <c:showPercent val="0"/>
          <c:showBubbleSize val="0"/>
        </c:dLbls>
        <c:gapWidth val="80"/>
        <c:overlap val="-27"/>
        <c:axId val="85365120"/>
        <c:axId val="85366656"/>
      </c:barChart>
      <c:catAx>
        <c:axId val="85365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MX"/>
          </a:p>
        </c:txPr>
        <c:crossAx val="85366656"/>
        <c:crosses val="autoZero"/>
        <c:auto val="1"/>
        <c:lblAlgn val="ctr"/>
        <c:lblOffset val="100"/>
        <c:noMultiLvlLbl val="0"/>
      </c:catAx>
      <c:valAx>
        <c:axId val="85366656"/>
        <c:scaling>
          <c:orientation val="minMax"/>
        </c:scaling>
        <c:delete val="1"/>
        <c:axPos val="l"/>
        <c:numFmt formatCode="#,##0" sourceLinked="1"/>
        <c:majorTickMark val="out"/>
        <c:minorTickMark val="none"/>
        <c:tickLblPos val="nextTo"/>
        <c:crossAx val="8536512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extLst>
              <c:ext xmlns:c16="http://schemas.microsoft.com/office/drawing/2014/chart" uri="{C3380CC4-5D6E-409C-BE32-E72D297353CC}">
                <c16:uniqueId val="{00000000-09C7-4130-90C2-0F0235A2863B}"/>
              </c:ext>
            </c:extLst>
          </c:dPt>
          <c:dPt>
            <c:idx val="1"/>
            <c:invertIfNegative val="0"/>
            <c:bubble3D val="0"/>
            <c:spPr>
              <a:solidFill>
                <a:srgbClr val="FBBB27"/>
              </a:solidFill>
              <a:ln>
                <a:noFill/>
              </a:ln>
              <a:effectLst/>
            </c:spPr>
            <c:extLst>
              <c:ext xmlns:c16="http://schemas.microsoft.com/office/drawing/2014/chart" uri="{C3380CC4-5D6E-409C-BE32-E72D297353CC}">
                <c16:uniqueId val="{00000002-09C7-4130-90C2-0F0235A2863B}"/>
              </c:ext>
            </c:extLst>
          </c:dPt>
          <c:dPt>
            <c:idx val="14"/>
            <c:invertIfNegative val="0"/>
            <c:bubble3D val="0"/>
            <c:extLst>
              <c:ext xmlns:c16="http://schemas.microsoft.com/office/drawing/2014/chart" uri="{C3380CC4-5D6E-409C-BE32-E72D297353CC}">
                <c16:uniqueId val="{00000003-09C7-4130-90C2-0F0235A2863B}"/>
              </c:ext>
            </c:extLst>
          </c:dPt>
          <c:dPt>
            <c:idx val="17"/>
            <c:invertIfNegative val="0"/>
            <c:bubble3D val="0"/>
            <c:extLst>
              <c:ext xmlns:c16="http://schemas.microsoft.com/office/drawing/2014/chart" uri="{C3380CC4-5D6E-409C-BE32-E72D297353CC}">
                <c16:uniqueId val="{00000004-09C7-4130-90C2-0F0235A2863B}"/>
              </c:ext>
            </c:extLst>
          </c:dPt>
          <c:dPt>
            <c:idx val="18"/>
            <c:invertIfNegative val="0"/>
            <c:bubble3D val="0"/>
            <c:extLst>
              <c:ext xmlns:c16="http://schemas.microsoft.com/office/drawing/2014/chart" uri="{C3380CC4-5D6E-409C-BE32-E72D297353CC}">
                <c16:uniqueId val="{00000005-09C7-4130-90C2-0F0235A2863B}"/>
              </c:ext>
            </c:extLst>
          </c:dPt>
          <c:dLbls>
            <c:dLbl>
              <c:idx val="0"/>
              <c:numFmt formatCode="#,##0" sourceLinked="0"/>
              <c:spPr>
                <a:noFill/>
                <a:ln w="25400">
                  <a:noFill/>
                </a:ln>
              </c:spPr>
              <c:txPr>
                <a:bodyPr rot="-5400000"/>
                <a:lstStyle/>
                <a:p>
                  <a:pPr>
                    <a:defRPr sz="750"/>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0-09C7-4130-90C2-0F0235A2863B}"/>
                </c:ext>
              </c:extLst>
            </c:dLbl>
            <c:dLbl>
              <c:idx val="1"/>
              <c:numFmt formatCode="#,##0" sourceLinked="0"/>
              <c:spPr>
                <a:noFill/>
                <a:ln w="25400">
                  <a:noFill/>
                </a:ln>
              </c:spPr>
              <c:txPr>
                <a:bodyPr rot="-5400000"/>
                <a:lstStyle/>
                <a:p>
                  <a:pPr>
                    <a:defRPr b="1"/>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2-09C7-4130-90C2-0F0235A2863B}"/>
                </c:ext>
              </c:extLst>
            </c:dLbl>
            <c:numFmt formatCode="#,##0" sourceLinked="0"/>
            <c:spPr>
              <a:noFill/>
              <a:ln w="25400">
                <a:noFill/>
              </a:ln>
            </c:spPr>
            <c:txPr>
              <a:bodyPr rot="-5400000"/>
              <a:lstStyle/>
              <a:p>
                <a:pPr>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'F8'!$A$6:$A$37</c:f>
              <c:strCache>
                <c:ptCount val="32"/>
                <c:pt idx="0">
                  <c:v>Ciudad de México</c:v>
                </c:pt>
                <c:pt idx="1">
                  <c:v>Jalisco</c:v>
                </c:pt>
                <c:pt idx="2">
                  <c:v>Nuevo León</c:v>
                </c:pt>
                <c:pt idx="3">
                  <c:v>Estado de México</c:v>
                </c:pt>
                <c:pt idx="4">
                  <c:v>Guanajuato</c:v>
                </c:pt>
                <c:pt idx="5">
                  <c:v>Chihuahua</c:v>
                </c:pt>
                <c:pt idx="6">
                  <c:v>Baja California</c:v>
                </c:pt>
                <c:pt idx="7">
                  <c:v>Coahuila</c:v>
                </c:pt>
                <c:pt idx="8">
                  <c:v>Veracruz</c:v>
                </c:pt>
                <c:pt idx="9">
                  <c:v>Tamaulipas</c:v>
                </c:pt>
                <c:pt idx="10">
                  <c:v>Puebla</c:v>
                </c:pt>
                <c:pt idx="11">
                  <c:v>Sonora</c:v>
                </c:pt>
                <c:pt idx="12">
                  <c:v>Querétaro</c:v>
                </c:pt>
                <c:pt idx="13">
                  <c:v>Sinaloa</c:v>
                </c:pt>
                <c:pt idx="14">
                  <c:v>Quintana Roo</c:v>
                </c:pt>
                <c:pt idx="15">
                  <c:v>Michoacán</c:v>
                </c:pt>
                <c:pt idx="16">
                  <c:v>San Luis Potosí</c:v>
                </c:pt>
                <c:pt idx="17">
                  <c:v>Yucatán</c:v>
                </c:pt>
                <c:pt idx="18">
                  <c:v>Aguascalientes</c:v>
                </c:pt>
                <c:pt idx="19">
                  <c:v>Durango</c:v>
                </c:pt>
                <c:pt idx="20">
                  <c:v>Hidalgo</c:v>
                </c:pt>
                <c:pt idx="21">
                  <c:v>Chiapas</c:v>
                </c:pt>
                <c:pt idx="22">
                  <c:v>Oaxaca</c:v>
                </c:pt>
                <c:pt idx="23">
                  <c:v>Morelos</c:v>
                </c:pt>
                <c:pt idx="24">
                  <c:v>Zacatecas</c:v>
                </c:pt>
                <c:pt idx="25">
                  <c:v>Baja California Sur</c:v>
                </c:pt>
                <c:pt idx="26">
                  <c:v>Tabasco</c:v>
                </c:pt>
                <c:pt idx="27">
                  <c:v>Guerrero</c:v>
                </c:pt>
                <c:pt idx="28">
                  <c:v>Nayarit</c:v>
                </c:pt>
                <c:pt idx="29">
                  <c:v>Colima</c:v>
                </c:pt>
                <c:pt idx="30">
                  <c:v>Campeche</c:v>
                </c:pt>
                <c:pt idx="31">
                  <c:v>Tlaxcala</c:v>
                </c:pt>
              </c:strCache>
            </c:strRef>
          </c:cat>
          <c:val>
            <c:numRef>
              <c:f>'F8'!$B$6:$B$37</c:f>
              <c:numCache>
                <c:formatCode>#,##0</c:formatCode>
                <c:ptCount val="32"/>
                <c:pt idx="0">
                  <c:v>3412383</c:v>
                </c:pt>
                <c:pt idx="1">
                  <c:v>1792233</c:v>
                </c:pt>
                <c:pt idx="2">
                  <c:v>1637084</c:v>
                </c:pt>
                <c:pt idx="3">
                  <c:v>1631929</c:v>
                </c:pt>
                <c:pt idx="4">
                  <c:v>1007325</c:v>
                </c:pt>
                <c:pt idx="5">
                  <c:v>897834</c:v>
                </c:pt>
                <c:pt idx="6">
                  <c:v>895298</c:v>
                </c:pt>
                <c:pt idx="7">
                  <c:v>786603</c:v>
                </c:pt>
                <c:pt idx="8">
                  <c:v>758796</c:v>
                </c:pt>
                <c:pt idx="9">
                  <c:v>682122</c:v>
                </c:pt>
                <c:pt idx="10">
                  <c:v>624718</c:v>
                </c:pt>
                <c:pt idx="11">
                  <c:v>623110</c:v>
                </c:pt>
                <c:pt idx="12">
                  <c:v>593984</c:v>
                </c:pt>
                <c:pt idx="13">
                  <c:v>571139</c:v>
                </c:pt>
                <c:pt idx="14">
                  <c:v>459222</c:v>
                </c:pt>
                <c:pt idx="15">
                  <c:v>453328</c:v>
                </c:pt>
                <c:pt idx="16">
                  <c:v>445202</c:v>
                </c:pt>
                <c:pt idx="17">
                  <c:v>377070</c:v>
                </c:pt>
                <c:pt idx="18">
                  <c:v>325728</c:v>
                </c:pt>
                <c:pt idx="19">
                  <c:v>246062</c:v>
                </c:pt>
                <c:pt idx="20">
                  <c:v>232747</c:v>
                </c:pt>
                <c:pt idx="21">
                  <c:v>222041</c:v>
                </c:pt>
                <c:pt idx="22">
                  <c:v>215412</c:v>
                </c:pt>
                <c:pt idx="23">
                  <c:v>211837</c:v>
                </c:pt>
                <c:pt idx="24">
                  <c:v>186608</c:v>
                </c:pt>
                <c:pt idx="25">
                  <c:v>184344</c:v>
                </c:pt>
                <c:pt idx="26">
                  <c:v>166176</c:v>
                </c:pt>
                <c:pt idx="27">
                  <c:v>153381</c:v>
                </c:pt>
                <c:pt idx="28">
                  <c:v>142210</c:v>
                </c:pt>
                <c:pt idx="29">
                  <c:v>134731</c:v>
                </c:pt>
                <c:pt idx="30">
                  <c:v>127906</c:v>
                </c:pt>
                <c:pt idx="31">
                  <c:v>101430</c:v>
                </c:pt>
              </c:numCache>
            </c:numRef>
          </c:val>
          <c:extLst>
            <c:ext xmlns:c16="http://schemas.microsoft.com/office/drawing/2014/chart" uri="{C3380CC4-5D6E-409C-BE32-E72D297353CC}">
              <c16:uniqueId val="{00000006-09C7-4130-90C2-0F0235A2863B}"/>
            </c:ext>
          </c:extLst>
        </c:ser>
        <c:dLbls>
          <c:showLegendKey val="0"/>
          <c:showVal val="0"/>
          <c:showCatName val="0"/>
          <c:showSerName val="0"/>
          <c:showPercent val="0"/>
          <c:showBubbleSize val="0"/>
        </c:dLbls>
        <c:gapWidth val="80"/>
        <c:overlap val="-27"/>
        <c:axId val="85626240"/>
        <c:axId val="85640320"/>
      </c:barChart>
      <c:catAx>
        <c:axId val="856262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MX"/>
          </a:p>
        </c:txPr>
        <c:crossAx val="85640320"/>
        <c:crosses val="autoZero"/>
        <c:auto val="1"/>
        <c:lblAlgn val="ctr"/>
        <c:lblOffset val="100"/>
        <c:noMultiLvlLbl val="0"/>
      </c:catAx>
      <c:valAx>
        <c:axId val="85640320"/>
        <c:scaling>
          <c:orientation val="minMax"/>
        </c:scaling>
        <c:delete val="1"/>
        <c:axPos val="l"/>
        <c:numFmt formatCode="#,##0" sourceLinked="1"/>
        <c:majorTickMark val="out"/>
        <c:minorTickMark val="none"/>
        <c:tickLblPos val="nextTo"/>
        <c:crossAx val="856262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209539094237428E-2"/>
          <c:y val="0.18551626501232801"/>
          <c:w val="0.89966840367081913"/>
          <c:h val="0.54751260804441326"/>
        </c:manualLayout>
      </c:layout>
      <c:barChart>
        <c:barDir val="col"/>
        <c:grouping val="clustered"/>
        <c:varyColors val="0"/>
        <c:ser>
          <c:idx val="0"/>
          <c:order val="0"/>
          <c:tx>
            <c:strRef>
              <c:f>'F9'!$A$6</c:f>
              <c:strCache>
                <c:ptCount val="1"/>
                <c:pt idx="0">
                  <c:v>2013</c:v>
                </c:pt>
              </c:strCache>
            </c:strRef>
          </c:tx>
          <c:spPr>
            <a:solidFill>
              <a:srgbClr val="FBBB27"/>
            </a:solidFill>
          </c:spPr>
          <c:invertIfNegative val="0"/>
          <c:dLbls>
            <c:dLbl>
              <c:idx val="0"/>
              <c:layout>
                <c:manualLayout>
                  <c:x val="-3.397027600849257E-3"/>
                  <c:y val="-8.08080808080808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60-45B9-AE57-98D67A77DE53}"/>
                </c:ext>
              </c:extLst>
            </c:dLbl>
            <c:dLbl>
              <c:idx val="1"/>
              <c:layout>
                <c:manualLayout>
                  <c:x val="-5.0955414012738851E-3"/>
                  <c:y val="3.703660918696725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0-45B9-AE57-98D67A77DE53}"/>
                </c:ext>
              </c:extLst>
            </c:dLbl>
            <c:dLbl>
              <c:idx val="2"/>
              <c:layout>
                <c:manualLayout>
                  <c:x val="-3.3970276008492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60-45B9-AE57-98D67A77DE53}"/>
                </c:ext>
              </c:extLst>
            </c:dLbl>
            <c:dLbl>
              <c:idx val="3"/>
              <c:layout>
                <c:manualLayout>
                  <c:x val="-5.095541401273885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0-45B9-AE57-98D67A77DE53}"/>
                </c:ext>
              </c:extLst>
            </c:dLbl>
            <c:spPr>
              <a:noFill/>
              <a:ln>
                <a:noFill/>
              </a:ln>
              <a:effectLst/>
            </c:spPr>
            <c:txPr>
              <a:bodyPr rot="-5400000" vert="horz"/>
              <a:lstStyle/>
              <a:p>
                <a:pPr>
                  <a:defRPr sz="7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'F9'!$B$5:$I$5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'F9'!$B$6:$I$6</c:f>
              <c:numCache>
                <c:formatCode>#,##0</c:formatCode>
                <c:ptCount val="8"/>
                <c:pt idx="0">
                  <c:v>70246</c:v>
                </c:pt>
                <c:pt idx="1">
                  <c:v>282499</c:v>
                </c:pt>
                <c:pt idx="2">
                  <c:v>98394</c:v>
                </c:pt>
                <c:pt idx="3">
                  <c:v>9369</c:v>
                </c:pt>
                <c:pt idx="4">
                  <c:v>347298</c:v>
                </c:pt>
                <c:pt idx="5">
                  <c:v>3034</c:v>
                </c:pt>
                <c:pt idx="6">
                  <c:v>523456</c:v>
                </c:pt>
                <c:pt idx="7">
                  <c:v>62952</c:v>
                </c:pt>
              </c:numCache>
            </c:numRef>
          </c:val>
          <c:extLst>
            <c:ext xmlns:c16="http://schemas.microsoft.com/office/drawing/2014/chart" uri="{C3380CC4-5D6E-409C-BE32-E72D297353CC}">
              <c16:uniqueId val="{00000004-8760-45B9-AE57-98D67A77DE53}"/>
            </c:ext>
          </c:extLst>
        </c:ser>
        <c:ser>
          <c:idx val="1"/>
          <c:order val="1"/>
          <c:tx>
            <c:strRef>
              <c:f>'F9'!$A$7</c:f>
              <c:strCache>
                <c:ptCount val="1"/>
                <c:pt idx="0">
                  <c:v>2014</c:v>
                </c:pt>
              </c:strCache>
            </c:strRef>
          </c:tx>
          <c:spPr>
            <a:solidFill>
              <a:srgbClr val="FAD496"/>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'F9'!$B$5:$I$5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'F9'!$B$7:$I$7</c:f>
              <c:numCache>
                <c:formatCode>#,##0</c:formatCode>
                <c:ptCount val="8"/>
                <c:pt idx="0">
                  <c:v>77509</c:v>
                </c:pt>
                <c:pt idx="1">
                  <c:v>295797</c:v>
                </c:pt>
                <c:pt idx="2">
                  <c:v>107248</c:v>
                </c:pt>
                <c:pt idx="3">
                  <c:v>9548</c:v>
                </c:pt>
                <c:pt idx="4">
                  <c:v>363344</c:v>
                </c:pt>
                <c:pt idx="5">
                  <c:v>2860</c:v>
                </c:pt>
                <c:pt idx="6">
                  <c:v>540644</c:v>
                </c:pt>
                <c:pt idx="7">
                  <c:v>66390</c:v>
                </c:pt>
              </c:numCache>
            </c:numRef>
          </c:val>
          <c:extLst>
            <c:ext xmlns:c16="http://schemas.microsoft.com/office/drawing/2014/chart" uri="{C3380CC4-5D6E-409C-BE32-E72D297353CC}">
              <c16:uniqueId val="{00000005-8760-45B9-AE57-98D67A77DE53}"/>
            </c:ext>
          </c:extLst>
        </c:ser>
        <c:ser>
          <c:idx val="2"/>
          <c:order val="2"/>
          <c:tx>
            <c:strRef>
              <c:f>'F9'!$A$8</c:f>
              <c:strCache>
                <c:ptCount val="1"/>
                <c:pt idx="0">
                  <c:v>2015</c:v>
                </c:pt>
              </c:strCache>
            </c:strRef>
          </c:tx>
          <c:spPr>
            <a:solidFill>
              <a:srgbClr val="95682B"/>
            </a:solidFill>
          </c:spPr>
          <c:invertIfNegative val="0"/>
          <c:dPt>
            <c:idx val="6"/>
            <c:invertIfNegative val="0"/>
            <c:bubble3D val="0"/>
            <c:extLst>
              <c:ext xmlns:c16="http://schemas.microsoft.com/office/drawing/2014/chart" uri="{C3380CC4-5D6E-409C-BE32-E72D297353CC}">
                <c16:uniqueId val="{00000006-8760-45B9-AE57-98D67A77DE53}"/>
              </c:ext>
            </c:extLst>
          </c:dPt>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'F9'!$B$5:$I$5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'F9'!$B$8:$I$8</c:f>
              <c:numCache>
                <c:formatCode>#,##0</c:formatCode>
                <c:ptCount val="8"/>
                <c:pt idx="0">
                  <c:v>82606</c:v>
                </c:pt>
                <c:pt idx="1">
                  <c:v>312586</c:v>
                </c:pt>
                <c:pt idx="2">
                  <c:v>119587</c:v>
                </c:pt>
                <c:pt idx="3">
                  <c:v>9329</c:v>
                </c:pt>
                <c:pt idx="4">
                  <c:v>385457</c:v>
                </c:pt>
                <c:pt idx="5">
                  <c:v>2875</c:v>
                </c:pt>
                <c:pt idx="6">
                  <c:v>551836</c:v>
                </c:pt>
                <c:pt idx="7">
                  <c:v>70979</c:v>
                </c:pt>
              </c:numCache>
            </c:numRef>
          </c:val>
          <c:extLst>
            <c:ext xmlns:c16="http://schemas.microsoft.com/office/drawing/2014/chart" uri="{C3380CC4-5D6E-409C-BE32-E72D297353CC}">
              <c16:uniqueId val="{00000007-8760-45B9-AE57-98D67A77DE53}"/>
            </c:ext>
          </c:extLst>
        </c:ser>
        <c:ser>
          <c:idx val="3"/>
          <c:order val="3"/>
          <c:tx>
            <c:strRef>
              <c:f>'F9'!$A$9</c:f>
              <c:strCache>
                <c:ptCount val="1"/>
                <c:pt idx="0">
                  <c:v>2016</c:v>
                </c:pt>
              </c:strCache>
            </c:strRef>
          </c:tx>
          <c:spPr>
            <a:solidFill>
              <a:srgbClr val="C49500"/>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'F9'!$B$5:$I$5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'F9'!$B$9:$I$9</c:f>
              <c:numCache>
                <c:formatCode>#,##0</c:formatCode>
                <c:ptCount val="8"/>
                <c:pt idx="0">
                  <c:v>89558</c:v>
                </c:pt>
                <c:pt idx="1">
                  <c:v>334254</c:v>
                </c:pt>
                <c:pt idx="2">
                  <c:v>130890</c:v>
                </c:pt>
                <c:pt idx="3">
                  <c:v>9329</c:v>
                </c:pt>
                <c:pt idx="4">
                  <c:v>407270</c:v>
                </c:pt>
                <c:pt idx="5">
                  <c:v>3040</c:v>
                </c:pt>
                <c:pt idx="6">
                  <c:v>575641</c:v>
                </c:pt>
                <c:pt idx="7">
                  <c:v>74255</c:v>
                </c:pt>
              </c:numCache>
            </c:numRef>
          </c:val>
          <c:extLst>
            <c:ext xmlns:c16="http://schemas.microsoft.com/office/drawing/2014/chart" uri="{C3380CC4-5D6E-409C-BE32-E72D297353CC}">
              <c16:uniqueId val="{00000008-8760-45B9-AE57-98D67A77DE53}"/>
            </c:ext>
          </c:extLst>
        </c:ser>
        <c:ser>
          <c:idx val="4"/>
          <c:order val="4"/>
          <c:tx>
            <c:strRef>
              <c:f>'F9'!$A$10</c:f>
              <c:strCache>
                <c:ptCount val="1"/>
                <c:pt idx="0">
                  <c:v>2017</c:v>
                </c:pt>
              </c:strCache>
            </c:strRef>
          </c:tx>
          <c:spPr>
            <a:solidFill>
              <a:srgbClr val="BDCFD6"/>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'F9'!$B$5:$I$5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'F9'!$B$10:$I$10</c:f>
              <c:numCache>
                <c:formatCode>#,##0</c:formatCode>
                <c:ptCount val="8"/>
                <c:pt idx="0">
                  <c:v>96726</c:v>
                </c:pt>
                <c:pt idx="1">
                  <c:v>343480</c:v>
                </c:pt>
                <c:pt idx="2">
                  <c:v>144472</c:v>
                </c:pt>
                <c:pt idx="3">
                  <c:v>9194</c:v>
                </c:pt>
                <c:pt idx="4">
                  <c:v>435724</c:v>
                </c:pt>
                <c:pt idx="5">
                  <c:v>3204</c:v>
                </c:pt>
                <c:pt idx="6">
                  <c:v>605107</c:v>
                </c:pt>
                <c:pt idx="7">
                  <c:v>79961</c:v>
                </c:pt>
              </c:numCache>
            </c:numRef>
          </c:val>
          <c:extLst>
            <c:ext xmlns:c16="http://schemas.microsoft.com/office/drawing/2014/chart" uri="{C3380CC4-5D6E-409C-BE32-E72D297353CC}">
              <c16:uniqueId val="{00000009-8760-45B9-AE57-98D67A77DE53}"/>
            </c:ext>
          </c:extLst>
        </c:ser>
        <c:ser>
          <c:idx val="5"/>
          <c:order val="5"/>
          <c:tx>
            <c:strRef>
              <c:f>'F9'!$A$11</c:f>
              <c:strCache>
                <c:ptCount val="1"/>
                <c:pt idx="0">
                  <c:v>2018</c:v>
                </c:pt>
              </c:strCache>
            </c:strRef>
          </c:tx>
          <c:spPr>
            <a:solidFill>
              <a:srgbClr val="393D3F"/>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'F9'!$B$5:$I$5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'F9'!$B$11:$I$11</c:f>
              <c:numCache>
                <c:formatCode>#,##0</c:formatCode>
                <c:ptCount val="8"/>
                <c:pt idx="0">
                  <c:v>104065</c:v>
                </c:pt>
                <c:pt idx="1">
                  <c:v>354114</c:v>
                </c:pt>
                <c:pt idx="2">
                  <c:v>141254</c:v>
                </c:pt>
                <c:pt idx="3">
                  <c:v>9458</c:v>
                </c:pt>
                <c:pt idx="4">
                  <c:v>452017</c:v>
                </c:pt>
                <c:pt idx="5">
                  <c:v>2703</c:v>
                </c:pt>
                <c:pt idx="6">
                  <c:v>614655</c:v>
                </c:pt>
                <c:pt idx="7">
                  <c:v>82734</c:v>
                </c:pt>
              </c:numCache>
            </c:numRef>
          </c:val>
          <c:extLst>
            <c:ext xmlns:c16="http://schemas.microsoft.com/office/drawing/2014/chart" uri="{C3380CC4-5D6E-409C-BE32-E72D297353CC}">
              <c16:uniqueId val="{0000000A-8760-45B9-AE57-98D67A77DE53}"/>
            </c:ext>
          </c:extLst>
        </c:ser>
        <c:ser>
          <c:idx val="6"/>
          <c:order val="6"/>
          <c:tx>
            <c:strRef>
              <c:f>'F9'!$A$13</c:f>
              <c:strCache>
                <c:ptCount val="1"/>
                <c:pt idx="0">
                  <c:v>feb-19</c:v>
                </c:pt>
              </c:strCache>
            </c:strRef>
          </c:tx>
          <c:spPr>
            <a:solidFill>
              <a:srgbClr val="7C878E"/>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'F9'!$B$5:$I$5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'F9'!$B$13:$I$13</c:f>
              <c:numCache>
                <c:formatCode>#,##0</c:formatCode>
                <c:ptCount val="8"/>
                <c:pt idx="0">
                  <c:v>109824</c:v>
                </c:pt>
                <c:pt idx="1">
                  <c:v>354178</c:v>
                </c:pt>
                <c:pt idx="2">
                  <c:v>149137</c:v>
                </c:pt>
                <c:pt idx="3">
                  <c:v>9537</c:v>
                </c:pt>
                <c:pt idx="4">
                  <c:v>457311</c:v>
                </c:pt>
                <c:pt idx="5">
                  <c:v>2777</c:v>
                </c:pt>
                <c:pt idx="6">
                  <c:v>626050</c:v>
                </c:pt>
                <c:pt idx="7">
                  <c:v>83419</c:v>
                </c:pt>
              </c:numCache>
            </c:numRef>
          </c:val>
          <c:extLst>
            <c:ext xmlns:c16="http://schemas.microsoft.com/office/drawing/2014/chart" uri="{C3380CC4-5D6E-409C-BE32-E72D297353CC}">
              <c16:uniqueId val="{0000000B-8760-45B9-AE57-98D67A77DE53}"/>
            </c:ext>
          </c:extLst>
        </c:ser>
        <c:dLbls>
          <c:showLegendKey val="0"/>
          <c:showVal val="0"/>
          <c:showCatName val="0"/>
          <c:showSerName val="0"/>
          <c:showPercent val="0"/>
          <c:showBubbleSize val="0"/>
        </c:dLbls>
        <c:gapWidth val="150"/>
        <c:axId val="86156416"/>
        <c:axId val="86157952"/>
      </c:barChart>
      <c:catAx>
        <c:axId val="86156416"/>
        <c:scaling>
          <c:orientation val="minMax"/>
        </c:scaling>
        <c:delete val="0"/>
        <c:axPos val="b"/>
        <c:numFmt formatCode="General" sourceLinked="0"/>
        <c:majorTickMark val="out"/>
        <c:minorTickMark val="none"/>
        <c:tickLblPos val="nextTo"/>
        <c:crossAx val="86157952"/>
        <c:crosses val="autoZero"/>
        <c:auto val="1"/>
        <c:lblAlgn val="ctr"/>
        <c:lblOffset val="100"/>
        <c:noMultiLvlLbl val="0"/>
      </c:catAx>
      <c:valAx>
        <c:axId val="86157952"/>
        <c:scaling>
          <c:orientation val="minMax"/>
        </c:scaling>
        <c:delete val="1"/>
        <c:axPos val="l"/>
        <c:majorGridlines>
          <c:spPr>
            <a:ln>
              <a:noFill/>
            </a:ln>
          </c:spPr>
        </c:majorGridlines>
        <c:numFmt formatCode="#,##0" sourceLinked="1"/>
        <c:majorTickMark val="out"/>
        <c:minorTickMark val="none"/>
        <c:tickLblPos val="nextTo"/>
        <c:crossAx val="86156416"/>
        <c:crosses val="autoZero"/>
        <c:crossBetween val="between"/>
      </c:valAx>
    </c:plotArea>
    <c:legend>
      <c:legendPos val="r"/>
      <c:layout>
        <c:manualLayout>
          <c:xMode val="edge"/>
          <c:yMode val="edge"/>
          <c:x val="3.9764721669313177E-2"/>
          <c:y val="0.90612659464078615"/>
          <c:w val="0.93077866988720659"/>
          <c:h val="6.5966428615027772E-2"/>
        </c:manualLayout>
      </c:layout>
      <c:overlay val="0"/>
    </c:legend>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24000</xdr:colOff>
      <xdr:row>21</xdr:row>
      <xdr:rowOff>1500</xdr:rowOff>
    </xdr:to>
    <xdr:graphicFrame macro="">
      <xdr:nvGraphicFramePr>
        <xdr:cNvPr id="2" name="Gráfico 1">
          <a:extLst>
            <a:ext uri="{FF2B5EF4-FFF2-40B4-BE49-F238E27FC236}">
              <a16:creationId xmlns:a16="http://schemas.microsoft.com/office/drawing/2014/main" id="{C44F7A4F-6B4F-40EB-BC7A-8986FD738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28575</xdr:colOff>
      <xdr:row>4</xdr:row>
      <xdr:rowOff>180975</xdr:rowOff>
    </xdr:from>
    <xdr:to>
      <xdr:col>10</xdr:col>
      <xdr:colOff>220575</xdr:colOff>
      <xdr:row>26</xdr:row>
      <xdr:rowOff>29175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5</xdr:row>
      <xdr:rowOff>0</xdr:rowOff>
    </xdr:from>
    <xdr:to>
      <xdr:col>11</xdr:col>
      <xdr:colOff>142800</xdr:colOff>
      <xdr:row>20</xdr:row>
      <xdr:rowOff>76500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266700</xdr:colOff>
      <xdr:row>3</xdr:row>
      <xdr:rowOff>123825</xdr:rowOff>
    </xdr:from>
    <xdr:to>
      <xdr:col>10</xdr:col>
      <xdr:colOff>620700</xdr:colOff>
      <xdr:row>25</xdr:row>
      <xdr:rowOff>144825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465600</xdr:colOff>
      <xdr:row>23</xdr:row>
      <xdr:rowOff>106200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685800</xdr:colOff>
      <xdr:row>0</xdr:row>
      <xdr:rowOff>142875</xdr:rowOff>
    </xdr:from>
    <xdr:to>
      <xdr:col>10</xdr:col>
      <xdr:colOff>133350</xdr:colOff>
      <xdr:row>22</xdr:row>
      <xdr:rowOff>95250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5</xdr:row>
      <xdr:rowOff>0</xdr:rowOff>
    </xdr:from>
    <xdr:to>
      <xdr:col>11</xdr:col>
      <xdr:colOff>742800</xdr:colOff>
      <xdr:row>25</xdr:row>
      <xdr:rowOff>142800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333375</xdr:colOff>
      <xdr:row>2</xdr:row>
      <xdr:rowOff>133350</xdr:rowOff>
    </xdr:from>
    <xdr:to>
      <xdr:col>11</xdr:col>
      <xdr:colOff>314175</xdr:colOff>
      <xdr:row>23</xdr:row>
      <xdr:rowOff>85650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5</xdr:row>
      <xdr:rowOff>0</xdr:rowOff>
    </xdr:from>
    <xdr:to>
      <xdr:col>12</xdr:col>
      <xdr:colOff>344400</xdr:colOff>
      <xdr:row>25</xdr:row>
      <xdr:rowOff>85200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333375</xdr:colOff>
      <xdr:row>6</xdr:row>
      <xdr:rowOff>9524</xdr:rowOff>
    </xdr:from>
    <xdr:to>
      <xdr:col>12</xdr:col>
      <xdr:colOff>191100</xdr:colOff>
      <xdr:row>30</xdr:row>
      <xdr:rowOff>133349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278400</xdr:colOff>
      <xdr:row>18</xdr:row>
      <xdr:rowOff>173100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733425</xdr:colOff>
      <xdr:row>4</xdr:row>
      <xdr:rowOff>171450</xdr:rowOff>
    </xdr:from>
    <xdr:to>
      <xdr:col>11</xdr:col>
      <xdr:colOff>433425</xdr:colOff>
      <xdr:row>29</xdr:row>
      <xdr:rowOff>20550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0</xdr:colOff>
      <xdr:row>5</xdr:row>
      <xdr:rowOff>0</xdr:rowOff>
    </xdr:from>
    <xdr:to>
      <xdr:col>11</xdr:col>
      <xdr:colOff>724800</xdr:colOff>
      <xdr:row>19</xdr:row>
      <xdr:rowOff>162600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47625</xdr:colOff>
      <xdr:row>4</xdr:row>
      <xdr:rowOff>57150</xdr:rowOff>
    </xdr:from>
    <xdr:to>
      <xdr:col>12</xdr:col>
      <xdr:colOff>209550</xdr:colOff>
      <xdr:row>179</xdr:row>
      <xdr:rowOff>9525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2</xdr:col>
      <xdr:colOff>723900</xdr:colOff>
      <xdr:row>4</xdr:row>
      <xdr:rowOff>95250</xdr:rowOff>
    </xdr:from>
    <xdr:to>
      <xdr:col>10</xdr:col>
      <xdr:colOff>142875</xdr:colOff>
      <xdr:row>31</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22860</xdr:colOff>
      <xdr:row>4</xdr:row>
      <xdr:rowOff>22860</xdr:rowOff>
    </xdr:from>
    <xdr:to>
      <xdr:col>11</xdr:col>
      <xdr:colOff>46860</xdr:colOff>
      <xdr:row>35</xdr:row>
      <xdr:rowOff>60960</xdr:rowOff>
    </xdr:to>
    <xdr:graphicFrame macro="">
      <xdr:nvGraphicFramePr>
        <xdr:cNvPr id="2" name="Gráfico 1">
          <a:extLst>
            <a:ext uri="{FF2B5EF4-FFF2-40B4-BE49-F238E27FC236}">
              <a16:creationId xmlns:a16="http://schemas.microsoft.com/office/drawing/2014/main" id="{26D7FC4F-3F92-4125-8881-714862821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3</xdr:col>
      <xdr:colOff>0</xdr:colOff>
      <xdr:row>5</xdr:row>
      <xdr:rowOff>0</xdr:rowOff>
    </xdr:from>
    <xdr:to>
      <xdr:col>11</xdr:col>
      <xdr:colOff>24000</xdr:colOff>
      <xdr:row>22</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4</xdr:row>
      <xdr:rowOff>0</xdr:rowOff>
    </xdr:from>
    <xdr:to>
      <xdr:col>13</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3</xdr:col>
      <xdr:colOff>0</xdr:colOff>
      <xdr:row>5</xdr:row>
      <xdr:rowOff>0</xdr:rowOff>
    </xdr:from>
    <xdr:to>
      <xdr:col>13</xdr:col>
      <xdr:colOff>24000</xdr:colOff>
      <xdr:row>36</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0</xdr:colOff>
      <xdr:row>6</xdr:row>
      <xdr:rowOff>180975</xdr:rowOff>
    </xdr:from>
    <xdr:to>
      <xdr:col>15</xdr:col>
      <xdr:colOff>24000</xdr:colOff>
      <xdr:row>23</xdr:row>
      <xdr:rowOff>182475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6</xdr:col>
      <xdr:colOff>0</xdr:colOff>
      <xdr:row>7</xdr:row>
      <xdr:rowOff>0</xdr:rowOff>
    </xdr:from>
    <xdr:to>
      <xdr:col>16</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7</xdr:col>
      <xdr:colOff>0</xdr:colOff>
      <xdr:row>7</xdr:row>
      <xdr:rowOff>0</xdr:rowOff>
    </xdr:from>
    <xdr:to>
      <xdr:col>17</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6</xdr:col>
      <xdr:colOff>0</xdr:colOff>
      <xdr:row>7</xdr:row>
      <xdr:rowOff>0</xdr:rowOff>
    </xdr:from>
    <xdr:to>
      <xdr:col>16</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6</xdr:col>
      <xdr:colOff>0</xdr:colOff>
      <xdr:row>7</xdr:row>
      <xdr:rowOff>0</xdr:rowOff>
    </xdr:from>
    <xdr:to>
      <xdr:col>16</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6</xdr:col>
      <xdr:colOff>0</xdr:colOff>
      <xdr:row>7</xdr:row>
      <xdr:rowOff>0</xdr:rowOff>
    </xdr:from>
    <xdr:to>
      <xdr:col>16</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24000</xdr:colOff>
      <xdr:row>21</xdr:row>
      <xdr:rowOff>1500</xdr:rowOff>
    </xdr:to>
    <xdr:graphicFrame macro="">
      <xdr:nvGraphicFramePr>
        <xdr:cNvPr id="2" name="Gráfico 1">
          <a:extLst>
            <a:ext uri="{FF2B5EF4-FFF2-40B4-BE49-F238E27FC236}">
              <a16:creationId xmlns:a16="http://schemas.microsoft.com/office/drawing/2014/main" id="{5B2958DD-AA49-43A7-918D-491EE5AE7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24000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0</xdr:colOff>
      <xdr:row>536</xdr:row>
      <xdr:rowOff>0</xdr:rowOff>
    </xdr:from>
    <xdr:to>
      <xdr:col>29</xdr:col>
      <xdr:colOff>106138</xdr:colOff>
      <xdr:row>555</xdr:row>
      <xdr:rowOff>186806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5</xdr:col>
      <xdr:colOff>714374</xdr:colOff>
      <xdr:row>3</xdr:row>
      <xdr:rowOff>180973</xdr:rowOff>
    </xdr:from>
    <xdr:to>
      <xdr:col>13</xdr:col>
      <xdr:colOff>419099</xdr:colOff>
      <xdr:row>49</xdr:row>
      <xdr:rowOff>47624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6</xdr:col>
      <xdr:colOff>9525</xdr:colOff>
      <xdr:row>5</xdr:row>
      <xdr:rowOff>14286</xdr:rowOff>
    </xdr:from>
    <xdr:to>
      <xdr:col>14</xdr:col>
      <xdr:colOff>504825</xdr:colOff>
      <xdr:row>23</xdr:row>
      <xdr:rowOff>19049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15</xdr:col>
      <xdr:colOff>0</xdr:colOff>
      <xdr:row>6</xdr:row>
      <xdr:rowOff>0</xdr:rowOff>
    </xdr:from>
    <xdr:to>
      <xdr:col>22</xdr:col>
      <xdr:colOff>742950</xdr:colOff>
      <xdr:row>23</xdr:row>
      <xdr:rowOff>166689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5</xdr:row>
      <xdr:rowOff>0</xdr:rowOff>
    </xdr:from>
    <xdr:to>
      <xdr:col>17</xdr:col>
      <xdr:colOff>38101</xdr:colOff>
      <xdr:row>21</xdr:row>
      <xdr:rowOff>4763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5</xdr:row>
      <xdr:rowOff>0</xdr:rowOff>
    </xdr:from>
    <xdr:to>
      <xdr:col>17</xdr:col>
      <xdr:colOff>47625</xdr:colOff>
      <xdr:row>19</xdr:row>
      <xdr:rowOff>61913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738186</xdr:colOff>
      <xdr:row>4</xdr:row>
      <xdr:rowOff>85725</xdr:rowOff>
    </xdr:from>
    <xdr:to>
      <xdr:col>14</xdr:col>
      <xdr:colOff>438149</xdr:colOff>
      <xdr:row>21</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5</xdr:col>
      <xdr:colOff>38100</xdr:colOff>
      <xdr:row>7</xdr:row>
      <xdr:rowOff>171450</xdr:rowOff>
    </xdr:from>
    <xdr:to>
      <xdr:col>12</xdr:col>
      <xdr:colOff>237300</xdr:colOff>
      <xdr:row>41</xdr:row>
      <xdr:rowOff>62850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11</xdr:col>
      <xdr:colOff>628649</xdr:colOff>
      <xdr:row>12</xdr:row>
      <xdr:rowOff>9525</xdr:rowOff>
    </xdr:from>
    <xdr:to>
      <xdr:col>21</xdr:col>
      <xdr:colOff>66674</xdr:colOff>
      <xdr:row>38</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2</xdr:col>
      <xdr:colOff>0</xdr:colOff>
      <xdr:row>5</xdr:row>
      <xdr:rowOff>9525</xdr:rowOff>
    </xdr:from>
    <xdr:to>
      <xdr:col>8</xdr:col>
      <xdr:colOff>0</xdr:colOff>
      <xdr:row>19</xdr:row>
      <xdr:rowOff>85725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3</xdr:col>
      <xdr:colOff>752475</xdr:colOff>
      <xdr:row>7</xdr:row>
      <xdr:rowOff>166686</xdr:rowOff>
    </xdr:from>
    <xdr:to>
      <xdr:col>9</xdr:col>
      <xdr:colOff>752475</xdr:colOff>
      <xdr:row>37</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4</xdr:col>
      <xdr:colOff>9525</xdr:colOff>
      <xdr:row>6</xdr:row>
      <xdr:rowOff>14286</xdr:rowOff>
    </xdr:from>
    <xdr:to>
      <xdr:col>10</xdr:col>
      <xdr:colOff>9525</xdr:colOff>
      <xdr:row>37</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3</xdr:col>
      <xdr:colOff>695325</xdr:colOff>
      <xdr:row>4</xdr:row>
      <xdr:rowOff>33336</xdr:rowOff>
    </xdr:from>
    <xdr:to>
      <xdr:col>13</xdr:col>
      <xdr:colOff>295275</xdr:colOff>
      <xdr:row>21</xdr:row>
      <xdr:rowOff>133349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3</xdr:col>
      <xdr:colOff>628650</xdr:colOff>
      <xdr:row>5</xdr:row>
      <xdr:rowOff>90486</xdr:rowOff>
    </xdr:from>
    <xdr:to>
      <xdr:col>13</xdr:col>
      <xdr:colOff>228600</xdr:colOff>
      <xdr:row>22</xdr:row>
      <xdr:rowOff>190499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4</xdr:col>
      <xdr:colOff>542924</xdr:colOff>
      <xdr:row>4</xdr:row>
      <xdr:rowOff>52386</xdr:rowOff>
    </xdr:from>
    <xdr:to>
      <xdr:col>10</xdr:col>
      <xdr:colOff>542925</xdr:colOff>
      <xdr:row>37</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4</xdr:col>
      <xdr:colOff>371475</xdr:colOff>
      <xdr:row>6</xdr:row>
      <xdr:rowOff>47625</xdr:rowOff>
    </xdr:from>
    <xdr:to>
      <xdr:col>10</xdr:col>
      <xdr:colOff>371476</xdr:colOff>
      <xdr:row>39</xdr:row>
      <xdr:rowOff>80964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4</xdr:col>
      <xdr:colOff>742950</xdr:colOff>
      <xdr:row>6</xdr:row>
      <xdr:rowOff>85725</xdr:rowOff>
    </xdr:from>
    <xdr:to>
      <xdr:col>10</xdr:col>
      <xdr:colOff>742951</xdr:colOff>
      <xdr:row>39</xdr:row>
      <xdr:rowOff>119064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28575</xdr:colOff>
      <xdr:row>5</xdr:row>
      <xdr:rowOff>0</xdr:rowOff>
    </xdr:from>
    <xdr:to>
      <xdr:col>12</xdr:col>
      <xdr:colOff>113775</xdr:colOff>
      <xdr:row>23</xdr:row>
      <xdr:rowOff>48600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4</xdr:col>
      <xdr:colOff>685800</xdr:colOff>
      <xdr:row>6</xdr:row>
      <xdr:rowOff>47625</xdr:rowOff>
    </xdr:from>
    <xdr:to>
      <xdr:col>10</xdr:col>
      <xdr:colOff>685801</xdr:colOff>
      <xdr:row>39</xdr:row>
      <xdr:rowOff>90489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11</xdr:col>
      <xdr:colOff>314325</xdr:colOff>
      <xdr:row>5</xdr:row>
      <xdr:rowOff>147638</xdr:rowOff>
    </xdr:from>
    <xdr:to>
      <xdr:col>16</xdr:col>
      <xdr:colOff>390525</xdr:colOff>
      <xdr:row>21</xdr:row>
      <xdr:rowOff>66676</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11</xdr:col>
      <xdr:colOff>314325</xdr:colOff>
      <xdr:row>6</xdr:row>
      <xdr:rowOff>147638</xdr:rowOff>
    </xdr:from>
    <xdr:to>
      <xdr:col>16</xdr:col>
      <xdr:colOff>390525</xdr:colOff>
      <xdr:row>22</xdr:row>
      <xdr:rowOff>66676</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11</xdr:col>
      <xdr:colOff>314325</xdr:colOff>
      <xdr:row>2</xdr:row>
      <xdr:rowOff>147638</xdr:rowOff>
    </xdr:from>
    <xdr:to>
      <xdr:col>16</xdr:col>
      <xdr:colOff>390525</xdr:colOff>
      <xdr:row>18</xdr:row>
      <xdr:rowOff>66676</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11</xdr:col>
      <xdr:colOff>314325</xdr:colOff>
      <xdr:row>2</xdr:row>
      <xdr:rowOff>147638</xdr:rowOff>
    </xdr:from>
    <xdr:to>
      <xdr:col>16</xdr:col>
      <xdr:colOff>390525</xdr:colOff>
      <xdr:row>18</xdr:row>
      <xdr:rowOff>66676</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4</xdr:col>
      <xdr:colOff>8283</xdr:colOff>
      <xdr:row>2</xdr:row>
      <xdr:rowOff>8283</xdr:rowOff>
    </xdr:from>
    <xdr:to>
      <xdr:col>12</xdr:col>
      <xdr:colOff>82825</xdr:colOff>
      <xdr:row>19</xdr:row>
      <xdr:rowOff>71231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5</xdr:col>
      <xdr:colOff>0</xdr:colOff>
      <xdr:row>4</xdr:row>
      <xdr:rowOff>0</xdr:rowOff>
    </xdr:from>
    <xdr:to>
      <xdr:col>12</xdr:col>
      <xdr:colOff>123825</xdr:colOff>
      <xdr:row>21</xdr:row>
      <xdr:rowOff>19050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12</xdr:col>
      <xdr:colOff>400048</xdr:colOff>
      <xdr:row>6</xdr:row>
      <xdr:rowOff>133349</xdr:rowOff>
    </xdr:from>
    <xdr:to>
      <xdr:col>20</xdr:col>
      <xdr:colOff>485774</xdr:colOff>
      <xdr:row>40</xdr:row>
      <xdr:rowOff>171450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5</xdr:col>
      <xdr:colOff>129540</xdr:colOff>
      <xdr:row>31</xdr:row>
      <xdr:rowOff>137160</xdr:rowOff>
    </xdr:from>
    <xdr:to>
      <xdr:col>11</xdr:col>
      <xdr:colOff>129540</xdr:colOff>
      <xdr:row>53</xdr:row>
      <xdr:rowOff>83820</xdr:rowOff>
    </xdr:to>
    <xdr:graphicFrame macro="">
      <xdr:nvGraphicFramePr>
        <xdr:cNvPr id="2" name="Gráfico 3">
          <a:extLst>
            <a:ext uri="{FF2B5EF4-FFF2-40B4-BE49-F238E27FC236}">
              <a16:creationId xmlns:a16="http://schemas.microsoft.com/office/drawing/2014/main" id="{0497C1A7-55E8-49E0-AE50-ED4D9A88F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19049</xdr:rowOff>
    </xdr:from>
    <xdr:to>
      <xdr:col>12</xdr:col>
      <xdr:colOff>704850</xdr:colOff>
      <xdr:row>24</xdr:row>
      <xdr:rowOff>123824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5</xdr:row>
      <xdr:rowOff>0</xdr:rowOff>
    </xdr:from>
    <xdr:to>
      <xdr:col>11</xdr:col>
      <xdr:colOff>582000</xdr:colOff>
      <xdr:row>25</xdr:row>
      <xdr:rowOff>9600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161925</xdr:colOff>
      <xdr:row>17</xdr:row>
      <xdr:rowOff>66674</xdr:rowOff>
    </xdr:from>
    <xdr:to>
      <xdr:col>8</xdr:col>
      <xdr:colOff>285750</xdr:colOff>
      <xdr:row>36</xdr:row>
      <xdr:rowOff>152399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berto.galindo\Documents\precio%20gasolina\Precios_promedio_diarios_y_mensuales_en_estaciones_de_servicio_f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berto.galindo\Documents\cfe\c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oberto.galindo\Documents\cfe\electrif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DE CUADROS"/>
      <sheetName val="Cuadro 1.1"/>
      <sheetName val="Cuadro 1.2"/>
      <sheetName val="Cuadro 1.3"/>
      <sheetName val="Cuadro 1.4"/>
      <sheetName val="serie de tiempo"/>
      <sheetName val="F46"/>
      <sheetName val="F47"/>
      <sheetName val="F48"/>
      <sheetName val="F49"/>
      <sheetName val="F50"/>
      <sheetName val="Hoja4"/>
    </sheetNames>
    <sheetDataSet>
      <sheetData sheetId="0"/>
      <sheetData sheetId="1"/>
      <sheetData sheetId="2"/>
      <sheetData sheetId="3"/>
      <sheetData sheetId="4"/>
      <sheetData sheetId="5">
        <row r="4">
          <cell r="C4">
            <v>16.46</v>
          </cell>
          <cell r="D4">
            <v>16</v>
          </cell>
          <cell r="F4">
            <v>18.309999999999999</v>
          </cell>
          <cell r="G4">
            <v>17.809999999999999</v>
          </cell>
          <cell r="I4">
            <v>17.29</v>
          </cell>
          <cell r="J4">
            <v>17.07</v>
          </cell>
        </row>
        <row r="5">
          <cell r="C5">
            <v>16.440000000000001</v>
          </cell>
          <cell r="D5">
            <v>15.94</v>
          </cell>
          <cell r="F5">
            <v>18.29</v>
          </cell>
          <cell r="G5">
            <v>17.760000000000002</v>
          </cell>
          <cell r="I5">
            <v>17.27</v>
          </cell>
          <cell r="J5">
            <v>17.059999999999999</v>
          </cell>
        </row>
        <row r="6">
          <cell r="C6">
            <v>16.36</v>
          </cell>
          <cell r="D6">
            <v>15.79</v>
          </cell>
          <cell r="F6">
            <v>18.2</v>
          </cell>
          <cell r="G6">
            <v>17.64</v>
          </cell>
          <cell r="I6">
            <v>17.170000000000002</v>
          </cell>
          <cell r="J6">
            <v>16.95</v>
          </cell>
        </row>
        <row r="7">
          <cell r="C7">
            <v>16.38</v>
          </cell>
          <cell r="D7">
            <v>15.79</v>
          </cell>
          <cell r="F7">
            <v>18.18</v>
          </cell>
          <cell r="G7">
            <v>17.600000000000001</v>
          </cell>
          <cell r="I7">
            <v>17.100000000000001</v>
          </cell>
          <cell r="J7">
            <v>16.88</v>
          </cell>
        </row>
        <row r="8">
          <cell r="C8">
            <v>16.25</v>
          </cell>
          <cell r="D8">
            <v>15.69</v>
          </cell>
          <cell r="F8">
            <v>18.11</v>
          </cell>
          <cell r="G8">
            <v>17.53</v>
          </cell>
          <cell r="I8">
            <v>16.98</v>
          </cell>
          <cell r="J8">
            <v>16.77</v>
          </cell>
        </row>
        <row r="9">
          <cell r="C9">
            <v>16.12</v>
          </cell>
          <cell r="D9">
            <v>15.59</v>
          </cell>
          <cell r="F9">
            <v>17.98</v>
          </cell>
          <cell r="G9">
            <v>17.399999999999999</v>
          </cell>
          <cell r="I9">
            <v>16.8</v>
          </cell>
          <cell r="J9">
            <v>16.600000000000001</v>
          </cell>
        </row>
        <row r="10">
          <cell r="C10">
            <v>16.03</v>
          </cell>
          <cell r="D10">
            <v>15.51</v>
          </cell>
          <cell r="F10">
            <v>17.88</v>
          </cell>
          <cell r="G10">
            <v>17.32</v>
          </cell>
          <cell r="I10">
            <v>16.68</v>
          </cell>
          <cell r="J10">
            <v>16.48</v>
          </cell>
        </row>
        <row r="11">
          <cell r="C11">
            <v>16.09</v>
          </cell>
          <cell r="D11">
            <v>15.57</v>
          </cell>
          <cell r="F11">
            <v>17.95</v>
          </cell>
          <cell r="G11">
            <v>17.39</v>
          </cell>
          <cell r="I11">
            <v>16.73</v>
          </cell>
          <cell r="J11">
            <v>16.53</v>
          </cell>
        </row>
        <row r="12">
          <cell r="C12">
            <v>16.309999999999999</v>
          </cell>
          <cell r="D12">
            <v>15.79</v>
          </cell>
          <cell r="F12">
            <v>18.2</v>
          </cell>
          <cell r="G12">
            <v>17.63</v>
          </cell>
          <cell r="I12">
            <v>16.98</v>
          </cell>
          <cell r="J12">
            <v>16.77</v>
          </cell>
        </row>
        <row r="13">
          <cell r="C13">
            <v>16.440000000000001</v>
          </cell>
          <cell r="D13">
            <v>15.92</v>
          </cell>
          <cell r="F13">
            <v>18.29</v>
          </cell>
          <cell r="G13">
            <v>17.73</v>
          </cell>
          <cell r="I13">
            <v>17.16</v>
          </cell>
          <cell r="J13">
            <v>16.96</v>
          </cell>
        </row>
        <row r="14">
          <cell r="C14">
            <v>16.52</v>
          </cell>
          <cell r="D14">
            <v>16.010000000000002</v>
          </cell>
          <cell r="F14">
            <v>18.39</v>
          </cell>
          <cell r="G14">
            <v>17.84</v>
          </cell>
          <cell r="I14">
            <v>17.28</v>
          </cell>
          <cell r="J14">
            <v>17.07</v>
          </cell>
        </row>
        <row r="15">
          <cell r="C15">
            <v>16.670000000000002</v>
          </cell>
          <cell r="D15">
            <v>16.16</v>
          </cell>
          <cell r="F15">
            <v>18.52</v>
          </cell>
          <cell r="G15">
            <v>17.97</v>
          </cell>
          <cell r="I15">
            <v>17.440000000000001</v>
          </cell>
          <cell r="J15">
            <v>17.23</v>
          </cell>
        </row>
        <row r="16">
          <cell r="C16">
            <v>17.27</v>
          </cell>
          <cell r="D16">
            <v>16.7</v>
          </cell>
          <cell r="F16">
            <v>19.010000000000002</v>
          </cell>
          <cell r="G16">
            <v>18.45</v>
          </cell>
          <cell r="I16">
            <v>18.010000000000002</v>
          </cell>
          <cell r="J16">
            <v>17.77</v>
          </cell>
        </row>
        <row r="17">
          <cell r="C17">
            <v>18.059999999999999</v>
          </cell>
          <cell r="D17">
            <v>17.329999999999998</v>
          </cell>
          <cell r="F17">
            <v>19.649999999999999</v>
          </cell>
          <cell r="G17">
            <v>18.97</v>
          </cell>
          <cell r="I17">
            <v>18.760000000000002</v>
          </cell>
          <cell r="J17">
            <v>18.41</v>
          </cell>
        </row>
        <row r="18">
          <cell r="C18">
            <v>18.3</v>
          </cell>
          <cell r="D18">
            <v>17.55</v>
          </cell>
          <cell r="F18">
            <v>19.809999999999999</v>
          </cell>
          <cell r="G18">
            <v>19.13</v>
          </cell>
          <cell r="I18">
            <v>19.02</v>
          </cell>
          <cell r="J18">
            <v>18.649999999999999</v>
          </cell>
        </row>
        <row r="19">
          <cell r="C19">
            <v>18.39</v>
          </cell>
          <cell r="D19">
            <v>17.649999999999999</v>
          </cell>
          <cell r="F19">
            <v>19.87</v>
          </cell>
          <cell r="G19">
            <v>19.2</v>
          </cell>
          <cell r="I19">
            <v>19.09</v>
          </cell>
          <cell r="J19">
            <v>18.739999999999998</v>
          </cell>
        </row>
        <row r="20">
          <cell r="C20">
            <v>18.62</v>
          </cell>
          <cell r="D20">
            <v>17.8</v>
          </cell>
          <cell r="F20">
            <v>20.07</v>
          </cell>
          <cell r="G20">
            <v>19.329999999999998</v>
          </cell>
          <cell r="I20">
            <v>19.29</v>
          </cell>
          <cell r="J20">
            <v>18.88</v>
          </cell>
        </row>
        <row r="21">
          <cell r="C21">
            <v>18.899999999999999</v>
          </cell>
          <cell r="D21">
            <v>18.059999999999999</v>
          </cell>
          <cell r="F21">
            <v>20.350000000000001</v>
          </cell>
          <cell r="G21">
            <v>19.57</v>
          </cell>
          <cell r="I21">
            <v>19.579999999999998</v>
          </cell>
          <cell r="J21">
            <v>19.12</v>
          </cell>
        </row>
        <row r="22">
          <cell r="C22">
            <v>19.190000000000001</v>
          </cell>
          <cell r="D22">
            <v>18.420000000000002</v>
          </cell>
          <cell r="F22">
            <v>20.63</v>
          </cell>
          <cell r="G22">
            <v>19.93</v>
          </cell>
          <cell r="I22">
            <v>19.87</v>
          </cell>
          <cell r="J22">
            <v>19.48</v>
          </cell>
        </row>
        <row r="23">
          <cell r="C23">
            <v>19.59</v>
          </cell>
          <cell r="D23">
            <v>18.920000000000002</v>
          </cell>
          <cell r="F23">
            <v>20.97</v>
          </cell>
          <cell r="G23">
            <v>20.420000000000002</v>
          </cell>
          <cell r="I23">
            <v>20.29</v>
          </cell>
          <cell r="J23">
            <v>19.98</v>
          </cell>
        </row>
        <row r="24">
          <cell r="C24">
            <v>19.87</v>
          </cell>
          <cell r="D24">
            <v>19.18</v>
          </cell>
          <cell r="F24">
            <v>21.2</v>
          </cell>
          <cell r="G24">
            <v>20.65</v>
          </cell>
          <cell r="I24">
            <v>20.54</v>
          </cell>
          <cell r="J24">
            <v>20.25</v>
          </cell>
        </row>
        <row r="25">
          <cell r="C25">
            <v>20.09</v>
          </cell>
          <cell r="D25">
            <v>19.38</v>
          </cell>
          <cell r="F25">
            <v>21.44</v>
          </cell>
          <cell r="G25">
            <v>20.88</v>
          </cell>
          <cell r="I25">
            <v>20.83</v>
          </cell>
          <cell r="J25">
            <v>20.54</v>
          </cell>
        </row>
        <row r="26">
          <cell r="C26">
            <v>20.137665999999999</v>
          </cell>
          <cell r="D26">
            <v>19.410948999999999</v>
          </cell>
          <cell r="F26">
            <v>21.478000000000002</v>
          </cell>
          <cell r="G26">
            <v>20.898150999999999</v>
          </cell>
          <cell r="I26">
            <v>20.975000000000001</v>
          </cell>
          <cell r="J26">
            <v>20.715373</v>
          </cell>
        </row>
        <row r="27">
          <cell r="C27">
            <v>19.927419</v>
          </cell>
          <cell r="D27">
            <v>19.204428</v>
          </cell>
          <cell r="F27">
            <v>21.273869999999999</v>
          </cell>
          <cell r="G27">
            <v>20.684477000000001</v>
          </cell>
          <cell r="I27">
            <v>20.883870000000002</v>
          </cell>
          <cell r="J27">
            <v>20.633391</v>
          </cell>
        </row>
        <row r="28">
          <cell r="C28">
            <v>19.864515999999998</v>
          </cell>
          <cell r="D28">
            <v>18.948211000000001</v>
          </cell>
          <cell r="F28">
            <v>21.100645</v>
          </cell>
          <cell r="G28">
            <v>20.28041</v>
          </cell>
          <cell r="I28">
            <v>20.899353999999999</v>
          </cell>
          <cell r="J28">
            <v>20.580967000000001</v>
          </cell>
        </row>
        <row r="29">
          <cell r="C29">
            <v>20.245714</v>
          </cell>
          <cell r="D29">
            <v>19.298019</v>
          </cell>
          <cell r="F29">
            <v>21.199285</v>
          </cell>
          <cell r="G29">
            <v>20.201158</v>
          </cell>
          <cell r="I29">
            <v>21.669642</v>
          </cell>
          <cell r="J29">
            <v>21.344296</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liscousuarios"/>
      <sheetName val="jalisconsumo"/>
      <sheetName val="usuarios"/>
      <sheetName val="consumo"/>
      <sheetName val="usuariosconcentrado"/>
      <sheetName val="consumoconcentrado"/>
      <sheetName val="precio de la tarifa"/>
      <sheetName val="diccionario"/>
      <sheetName val="F62"/>
      <sheetName val="F63"/>
      <sheetName val="Consumo kWh CFE"/>
      <sheetName val="Usuarios CFE"/>
      <sheetName val="T8"/>
      <sheetName val="T9"/>
      <sheetName val="T10"/>
      <sheetName val="T11"/>
      <sheetName val="T12"/>
      <sheetName val="T13"/>
      <sheetName val="T14"/>
      <sheetName val="T15"/>
      <sheetName val="T16"/>
      <sheetName val="T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A5" t="str">
            <v>Doméstico</v>
          </cell>
          <cell r="C5">
            <v>2605460</v>
          </cell>
        </row>
        <row r="6">
          <cell r="A6" t="str">
            <v>Negocio</v>
          </cell>
          <cell r="C6">
            <v>371277</v>
          </cell>
        </row>
        <row r="7">
          <cell r="A7" t="str">
            <v>Industrial</v>
          </cell>
          <cell r="C7">
            <v>29476</v>
          </cell>
        </row>
        <row r="8">
          <cell r="A8" t="str">
            <v>Riego agrícola</v>
          </cell>
          <cell r="C8">
            <v>11727</v>
          </cell>
        </row>
        <row r="9">
          <cell r="A9" t="str">
            <v>Industrial distribución</v>
          </cell>
        </row>
      </sheetData>
      <sheetData sheetId="9">
        <row r="5">
          <cell r="A5" t="str">
            <v>Industrial</v>
          </cell>
          <cell r="B5">
            <v>468886776</v>
          </cell>
        </row>
        <row r="6">
          <cell r="A6" t="str">
            <v>Doméstico</v>
          </cell>
          <cell r="B6">
            <v>262983579</v>
          </cell>
        </row>
        <row r="7">
          <cell r="A7" t="str">
            <v>Negocio</v>
          </cell>
          <cell r="B7">
            <v>94851204</v>
          </cell>
        </row>
        <row r="8">
          <cell r="A8" t="str">
            <v>Riego agrícola</v>
          </cell>
          <cell r="B8">
            <v>59708224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ficacion"/>
    </sheetNames>
    <sheetDataSet>
      <sheetData sheetId="0">
        <row r="6">
          <cell r="A6" t="str">
            <v>OAXACA</v>
          </cell>
          <cell r="K6">
            <v>0.96345000000000003</v>
          </cell>
        </row>
        <row r="7">
          <cell r="A7" t="str">
            <v>CHIAPAS</v>
          </cell>
          <cell r="K7">
            <v>0.96410000000000007</v>
          </cell>
        </row>
        <row r="8">
          <cell r="A8" t="str">
            <v>GUERRERO</v>
          </cell>
          <cell r="K8">
            <v>0.96507500000000002</v>
          </cell>
        </row>
        <row r="9">
          <cell r="A9" t="str">
            <v>DURANGO</v>
          </cell>
          <cell r="K9">
            <v>0.97094999999999998</v>
          </cell>
        </row>
        <row r="10">
          <cell r="A10" t="str">
            <v>CHIHUAHUA</v>
          </cell>
          <cell r="K10">
            <v>0.97202500000000003</v>
          </cell>
        </row>
        <row r="11">
          <cell r="A11" t="str">
            <v>SAN LUIS POTOSÍ</v>
          </cell>
          <cell r="K11">
            <v>0.97399999999999998</v>
          </cell>
        </row>
        <row r="12">
          <cell r="A12" t="str">
            <v>TAMAULIPAS</v>
          </cell>
          <cell r="K12">
            <v>0.97949999999999993</v>
          </cell>
        </row>
        <row r="13">
          <cell r="A13" t="str">
            <v>NAYARIT</v>
          </cell>
          <cell r="K13">
            <v>0.97997499999999993</v>
          </cell>
        </row>
        <row r="14">
          <cell r="A14" t="str">
            <v>VERACRUZ</v>
          </cell>
          <cell r="K14">
            <v>0.98012500000000002</v>
          </cell>
        </row>
        <row r="15">
          <cell r="A15" t="str">
            <v>QUERÉTARO</v>
          </cell>
          <cell r="K15">
            <v>0.98702499999999993</v>
          </cell>
        </row>
        <row r="16">
          <cell r="A16" t="str">
            <v>ZACATECAS</v>
          </cell>
          <cell r="K16">
            <v>0.98782499999999995</v>
          </cell>
        </row>
        <row r="17">
          <cell r="A17" t="str">
            <v>CAMPECHE</v>
          </cell>
          <cell r="K17">
            <v>0.98829999999999996</v>
          </cell>
        </row>
        <row r="18">
          <cell r="A18" t="str">
            <v>NUEVO LEÓN</v>
          </cell>
          <cell r="K18">
            <v>0.98897499999999994</v>
          </cell>
        </row>
        <row r="19">
          <cell r="A19" t="str">
            <v>TABASCO</v>
          </cell>
          <cell r="K19">
            <v>0.98952499999999999</v>
          </cell>
        </row>
        <row r="20">
          <cell r="A20" t="str">
            <v>ESTADO DE MÉXICO</v>
          </cell>
          <cell r="K20">
            <v>0.99072500000000008</v>
          </cell>
        </row>
        <row r="21">
          <cell r="A21" t="str">
            <v>MORELOS</v>
          </cell>
          <cell r="K21">
            <v>0.99087499999999995</v>
          </cell>
        </row>
        <row r="22">
          <cell r="A22" t="str">
            <v>MICHOACÁN</v>
          </cell>
          <cell r="K22">
            <v>0.99112499999999992</v>
          </cell>
        </row>
        <row r="23">
          <cell r="A23" t="str">
            <v>BAJA CALIFORNIA SUR</v>
          </cell>
          <cell r="K23">
            <v>0.99120000000000008</v>
          </cell>
        </row>
        <row r="24">
          <cell r="A24" t="str">
            <v>SINALOA</v>
          </cell>
          <cell r="K24">
            <v>0.99130000000000007</v>
          </cell>
        </row>
        <row r="25">
          <cell r="A25" t="str">
            <v>SONORA</v>
          </cell>
          <cell r="K25">
            <v>0.99172499999999997</v>
          </cell>
        </row>
        <row r="26">
          <cell r="A26" t="str">
            <v>HIDALGO</v>
          </cell>
          <cell r="K26">
            <v>0.99209999999999998</v>
          </cell>
        </row>
        <row r="27">
          <cell r="A27" t="str">
            <v>GUANAJUATO</v>
          </cell>
          <cell r="K27">
            <v>0.99345000000000006</v>
          </cell>
        </row>
        <row r="28">
          <cell r="A28" t="str">
            <v>BAJA CALIFORNIA</v>
          </cell>
          <cell r="K28">
            <v>0.99395000000000011</v>
          </cell>
        </row>
        <row r="29">
          <cell r="A29" t="str">
            <v>JALISCO</v>
          </cell>
          <cell r="K29">
            <v>0.99449999999999994</v>
          </cell>
        </row>
        <row r="30">
          <cell r="A30" t="str">
            <v>QUINTANA ROO</v>
          </cell>
          <cell r="K30">
            <v>0.99480000000000002</v>
          </cell>
        </row>
        <row r="31">
          <cell r="A31" t="str">
            <v>YUCATAN</v>
          </cell>
          <cell r="K31">
            <v>0.99487500000000006</v>
          </cell>
        </row>
        <row r="32">
          <cell r="A32" t="str">
            <v>PUEBLA</v>
          </cell>
          <cell r="K32">
            <v>0.99509999999999998</v>
          </cell>
        </row>
        <row r="33">
          <cell r="A33" t="str">
            <v xml:space="preserve">CIUDAD DE MÉXICO </v>
          </cell>
          <cell r="K33">
            <v>0.99517500000000003</v>
          </cell>
        </row>
        <row r="34">
          <cell r="A34" t="str">
            <v>AGUASCALIENTES</v>
          </cell>
          <cell r="K34">
            <v>0.99692500000000006</v>
          </cell>
        </row>
        <row r="35">
          <cell r="A35" t="str">
            <v>COAHUILA</v>
          </cell>
          <cell r="K35">
            <v>0.99695</v>
          </cell>
        </row>
        <row r="36">
          <cell r="A36" t="str">
            <v>TLAXCALA</v>
          </cell>
          <cell r="K36">
            <v>0.99729999999999996</v>
          </cell>
        </row>
        <row r="37">
          <cell r="A37" t="str">
            <v>COLIMA</v>
          </cell>
          <cell r="K37">
            <v>0.99767500000000009</v>
          </cell>
        </row>
        <row r="39">
          <cell r="A39" t="str">
            <v>NACIONAL</v>
          </cell>
        </row>
        <row r="40">
          <cell r="C40">
            <v>0</v>
          </cell>
          <cell r="K40">
            <v>0.98687499999999995</v>
          </cell>
        </row>
        <row r="41">
          <cell r="C41">
            <v>1</v>
          </cell>
          <cell r="K41">
            <v>0.98687499999999995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1.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2.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13.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1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workbookViewId="0">
      <selection activeCell="A3" sqref="A3"/>
    </sheetView>
  </sheetViews>
  <sheetFormatPr baseColWidth="10" defaultRowHeight="15" x14ac:dyDescent="0.25"/>
  <sheetData>
    <row r="1" spans="1:18" s="1" customFormat="1" x14ac:dyDescent="0.25">
      <c r="A1" t="s">
        <v>0</v>
      </c>
      <c r="B1"/>
      <c r="C1"/>
      <c r="D1"/>
      <c r="E1"/>
      <c r="F1"/>
      <c r="G1"/>
      <c r="H1"/>
      <c r="I1"/>
      <c r="J1"/>
      <c r="K1"/>
      <c r="L1"/>
      <c r="O1" s="2"/>
      <c r="P1" s="2"/>
      <c r="Q1" s="2"/>
      <c r="R1" s="2"/>
    </row>
    <row r="2" spans="1:18" s="1" customFormat="1" x14ac:dyDescent="0.25">
      <c r="A2" t="s">
        <v>1</v>
      </c>
      <c r="B2"/>
      <c r="C2"/>
      <c r="D2"/>
      <c r="E2"/>
      <c r="F2"/>
      <c r="G2"/>
      <c r="H2"/>
      <c r="I2"/>
      <c r="J2"/>
      <c r="K2"/>
      <c r="L2"/>
      <c r="O2" s="2"/>
      <c r="P2" s="2"/>
      <c r="Q2" s="2"/>
      <c r="R2" s="2"/>
    </row>
    <row r="3" spans="1:18" s="1" customFormat="1" x14ac:dyDescent="0.25">
      <c r="B3"/>
      <c r="C3"/>
      <c r="D3"/>
      <c r="E3"/>
      <c r="F3"/>
      <c r="G3"/>
      <c r="H3"/>
      <c r="I3"/>
      <c r="J3"/>
      <c r="K3"/>
      <c r="L3"/>
      <c r="O3" s="2"/>
      <c r="P3" s="2"/>
      <c r="Q3" s="2"/>
      <c r="R3" s="2"/>
    </row>
    <row r="5" spans="1:18" x14ac:dyDescent="0.25">
      <c r="A5" t="s">
        <v>2</v>
      </c>
      <c r="B5" t="s">
        <v>3</v>
      </c>
      <c r="C5" t="s">
        <v>4</v>
      </c>
    </row>
    <row r="6" spans="1:18" x14ac:dyDescent="0.25">
      <c r="A6">
        <v>2007</v>
      </c>
      <c r="B6" t="s">
        <v>5</v>
      </c>
      <c r="C6" s="3">
        <v>3234.2310000000002</v>
      </c>
    </row>
    <row r="7" spans="1:18" x14ac:dyDescent="0.25">
      <c r="B7" t="s">
        <v>6</v>
      </c>
      <c r="C7" s="3">
        <v>3539.8029999999999</v>
      </c>
    </row>
    <row r="8" spans="1:18" x14ac:dyDescent="0.25">
      <c r="B8" t="s">
        <v>7</v>
      </c>
      <c r="C8" s="3">
        <v>4058.06</v>
      </c>
    </row>
    <row r="9" spans="1:18" x14ac:dyDescent="0.25">
      <c r="B9" t="s">
        <v>8</v>
      </c>
      <c r="C9" s="3">
        <v>3613.88</v>
      </c>
    </row>
    <row r="10" spans="1:18" x14ac:dyDescent="0.25">
      <c r="A10">
        <v>2008</v>
      </c>
      <c r="B10" t="s">
        <v>5</v>
      </c>
      <c r="C10" s="3">
        <v>3227.7370000000001</v>
      </c>
    </row>
    <row r="11" spans="1:18" x14ac:dyDescent="0.25">
      <c r="B11" t="s">
        <v>6</v>
      </c>
      <c r="C11" s="3">
        <v>3984.306</v>
      </c>
    </row>
    <row r="12" spans="1:18" x14ac:dyDescent="0.25">
      <c r="B12" t="s">
        <v>7</v>
      </c>
      <c r="C12" s="3">
        <v>4371.6509999999998</v>
      </c>
    </row>
    <row r="13" spans="1:18" x14ac:dyDescent="0.25">
      <c r="B13" t="s">
        <v>8</v>
      </c>
      <c r="C13" s="3">
        <v>3776.904</v>
      </c>
    </row>
    <row r="14" spans="1:18" x14ac:dyDescent="0.25">
      <c r="A14">
        <v>2009</v>
      </c>
      <c r="B14" t="s">
        <v>5</v>
      </c>
      <c r="C14" s="3">
        <v>3523.5880000000002</v>
      </c>
    </row>
    <row r="15" spans="1:18" x14ac:dyDescent="0.25">
      <c r="B15" t="s">
        <v>6</v>
      </c>
      <c r="C15" s="3">
        <v>3795.6819999999998</v>
      </c>
    </row>
    <row r="16" spans="1:18" x14ac:dyDescent="0.25">
      <c r="B16" t="s">
        <v>7</v>
      </c>
      <c r="C16" s="3">
        <v>3752.4389999999999</v>
      </c>
    </row>
    <row r="17" spans="1:3" x14ac:dyDescent="0.25">
      <c r="B17" t="s">
        <v>8</v>
      </c>
      <c r="C17" s="3">
        <v>3987.8789999999999</v>
      </c>
    </row>
    <row r="18" spans="1:3" x14ac:dyDescent="0.25">
      <c r="A18">
        <v>2010</v>
      </c>
      <c r="B18" t="s">
        <v>5</v>
      </c>
      <c r="C18" s="3">
        <v>4221.8999999999996</v>
      </c>
    </row>
    <row r="19" spans="1:3" x14ac:dyDescent="0.25">
      <c r="B19" t="s">
        <v>6</v>
      </c>
      <c r="C19" s="3">
        <v>4482.7449999999999</v>
      </c>
    </row>
    <row r="20" spans="1:3" x14ac:dyDescent="0.25">
      <c r="B20" t="s">
        <v>7</v>
      </c>
      <c r="C20" s="3">
        <v>5133.1319999999996</v>
      </c>
    </row>
    <row r="21" spans="1:3" x14ac:dyDescent="0.25">
      <c r="B21" t="s">
        <v>8</v>
      </c>
      <c r="C21" s="3">
        <v>4963.2179999999998</v>
      </c>
    </row>
    <row r="22" spans="1:3" x14ac:dyDescent="0.25">
      <c r="A22">
        <v>2011</v>
      </c>
      <c r="B22" t="s">
        <v>5</v>
      </c>
      <c r="C22" s="3">
        <v>3722.8539999999998</v>
      </c>
    </row>
    <row r="23" spans="1:3" x14ac:dyDescent="0.25">
      <c r="B23" t="s">
        <v>6</v>
      </c>
      <c r="C23" s="3">
        <v>3774.4540000000002</v>
      </c>
    </row>
    <row r="24" spans="1:3" x14ac:dyDescent="0.25">
      <c r="B24" t="s">
        <v>7</v>
      </c>
      <c r="C24" s="3">
        <v>3954.8310000000001</v>
      </c>
    </row>
    <row r="25" spans="1:3" x14ac:dyDescent="0.25">
      <c r="B25" t="s">
        <v>8</v>
      </c>
      <c r="C25" s="3">
        <v>3881.0630000000001</v>
      </c>
    </row>
    <row r="26" spans="1:3" x14ac:dyDescent="0.25">
      <c r="A26">
        <v>2012</v>
      </c>
      <c r="B26" t="s">
        <v>5</v>
      </c>
      <c r="C26" s="3">
        <v>4416.442</v>
      </c>
    </row>
    <row r="27" spans="1:3" x14ac:dyDescent="0.25">
      <c r="B27" t="s">
        <v>6</v>
      </c>
      <c r="C27" s="3">
        <v>5000.7060000000001</v>
      </c>
    </row>
    <row r="28" spans="1:3" x14ac:dyDescent="0.25">
      <c r="B28" t="s">
        <v>7</v>
      </c>
      <c r="C28" s="3">
        <v>4920.268</v>
      </c>
    </row>
    <row r="29" spans="1:3" x14ac:dyDescent="0.25">
      <c r="B29" t="s">
        <v>8</v>
      </c>
      <c r="C29" s="3">
        <v>5042.3019999999997</v>
      </c>
    </row>
    <row r="30" spans="1:3" x14ac:dyDescent="0.25">
      <c r="A30">
        <v>2013</v>
      </c>
      <c r="B30" t="s">
        <v>5</v>
      </c>
      <c r="C30" s="3">
        <v>4398.8940000000002</v>
      </c>
    </row>
    <row r="31" spans="1:3" x14ac:dyDescent="0.25">
      <c r="B31" t="s">
        <v>6</v>
      </c>
      <c r="C31" s="3">
        <v>5111.4799999999996</v>
      </c>
    </row>
    <row r="32" spans="1:3" x14ac:dyDescent="0.25">
      <c r="B32" t="s">
        <v>7</v>
      </c>
      <c r="C32" s="3">
        <v>5426.1750000000002</v>
      </c>
    </row>
    <row r="33" spans="1:3" x14ac:dyDescent="0.25">
      <c r="B33" t="s">
        <v>8</v>
      </c>
      <c r="C33" s="3">
        <v>5167.9669999999996</v>
      </c>
    </row>
    <row r="34" spans="1:3" x14ac:dyDescent="0.25">
      <c r="A34">
        <v>2014</v>
      </c>
      <c r="B34" t="s">
        <v>5</v>
      </c>
      <c r="C34" s="3">
        <v>4227.3940000000002</v>
      </c>
    </row>
    <row r="35" spans="1:3" x14ac:dyDescent="0.25">
      <c r="B35" t="s">
        <v>6</v>
      </c>
      <c r="C35" s="3">
        <v>4557.2070000000003</v>
      </c>
    </row>
    <row r="36" spans="1:3" x14ac:dyDescent="0.25">
      <c r="B36" t="s">
        <v>7</v>
      </c>
      <c r="C36" s="3">
        <v>4895.2060000000001</v>
      </c>
    </row>
    <row r="37" spans="1:3" x14ac:dyDescent="0.25">
      <c r="B37" t="s">
        <v>8</v>
      </c>
      <c r="C37" s="3">
        <v>5057.9049999999997</v>
      </c>
    </row>
    <row r="38" spans="1:3" x14ac:dyDescent="0.25">
      <c r="A38">
        <v>2015</v>
      </c>
      <c r="B38" t="s">
        <v>5</v>
      </c>
      <c r="C38" s="3">
        <v>4543.5060000000003</v>
      </c>
    </row>
    <row r="39" spans="1:3" x14ac:dyDescent="0.25">
      <c r="B39" t="s">
        <v>6</v>
      </c>
      <c r="C39" s="3">
        <v>4942.241</v>
      </c>
    </row>
    <row r="40" spans="1:3" x14ac:dyDescent="0.25">
      <c r="B40" t="s">
        <v>7</v>
      </c>
      <c r="C40" s="3">
        <v>5171.7030000000004</v>
      </c>
    </row>
    <row r="41" spans="1:3" x14ac:dyDescent="0.25">
      <c r="B41" t="s">
        <v>8</v>
      </c>
      <c r="C41" s="3">
        <v>5080.2340000000004</v>
      </c>
    </row>
    <row r="42" spans="1:3" x14ac:dyDescent="0.25">
      <c r="A42">
        <v>2016</v>
      </c>
      <c r="B42" t="s">
        <v>5</v>
      </c>
      <c r="C42" s="3">
        <v>4396.9170000000004</v>
      </c>
    </row>
    <row r="43" spans="1:3" x14ac:dyDescent="0.25">
      <c r="B43" t="s">
        <v>6</v>
      </c>
      <c r="C43" s="3">
        <v>4731.7209999999995</v>
      </c>
    </row>
    <row r="44" spans="1:3" x14ac:dyDescent="0.25">
      <c r="B44" t="s">
        <v>7</v>
      </c>
      <c r="C44" s="3">
        <v>4807.5540000000001</v>
      </c>
    </row>
    <row r="45" spans="1:3" x14ac:dyDescent="0.25">
      <c r="B45" t="s">
        <v>8</v>
      </c>
      <c r="C45" s="3">
        <v>3941.67</v>
      </c>
    </row>
    <row r="46" spans="1:3" x14ac:dyDescent="0.25">
      <c r="A46">
        <v>2017</v>
      </c>
      <c r="B46" t="s">
        <v>5</v>
      </c>
      <c r="C46" s="3">
        <v>4413.6710000000003</v>
      </c>
    </row>
    <row r="47" spans="1:3" x14ac:dyDescent="0.25">
      <c r="B47" t="s">
        <v>6</v>
      </c>
      <c r="C47" s="3">
        <v>4520.201</v>
      </c>
    </row>
    <row r="48" spans="1:3" x14ac:dyDescent="0.25">
      <c r="B48" t="s">
        <v>7</v>
      </c>
      <c r="C48" s="3">
        <v>4560.1310000000003</v>
      </c>
    </row>
    <row r="49" spans="1:3" x14ac:dyDescent="0.25">
      <c r="B49" t="s">
        <v>8</v>
      </c>
      <c r="C49" s="3">
        <v>5193.6450000000004</v>
      </c>
    </row>
    <row r="50" spans="1:3" x14ac:dyDescent="0.25">
      <c r="A50">
        <v>2018</v>
      </c>
      <c r="B50" t="s">
        <v>5</v>
      </c>
      <c r="C50" s="3">
        <v>4576.09</v>
      </c>
    </row>
    <row r="51" spans="1:3" x14ac:dyDescent="0.25">
      <c r="B51" t="s">
        <v>6</v>
      </c>
      <c r="C51" s="3">
        <v>5309.402</v>
      </c>
    </row>
    <row r="52" spans="1:3" x14ac:dyDescent="0.25">
      <c r="B52" t="s">
        <v>7</v>
      </c>
      <c r="C52" s="3">
        <v>5050.6719999999996</v>
      </c>
    </row>
    <row r="53" spans="1:3" x14ac:dyDescent="0.25">
      <c r="B53" t="s">
        <v>8</v>
      </c>
      <c r="C53" s="3">
        <v>5469.5739999999996</v>
      </c>
    </row>
    <row r="55" spans="1:3" x14ac:dyDescent="0.25">
      <c r="C55" s="4">
        <f>C53/C52-1</f>
        <v>8.2939854340174923E-2</v>
      </c>
    </row>
    <row r="57" spans="1:3" x14ac:dyDescent="0.25">
      <c r="C57" s="4">
        <f>C53/C49-1</f>
        <v>5.3128198018924877E-2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I19" sqref="I19"/>
    </sheetView>
  </sheetViews>
  <sheetFormatPr baseColWidth="10" defaultRowHeight="15" x14ac:dyDescent="0.25"/>
  <cols>
    <col min="1" max="1" width="52" customWidth="1"/>
    <col min="14" max="14" width="26.28515625" customWidth="1"/>
  </cols>
  <sheetData>
    <row r="1" spans="1:18" x14ac:dyDescent="0.25">
      <c r="A1" t="s">
        <v>143</v>
      </c>
    </row>
    <row r="2" spans="1:18" x14ac:dyDescent="0.25">
      <c r="A2" s="19" t="s">
        <v>73</v>
      </c>
    </row>
    <row r="5" spans="1:18" x14ac:dyDescent="0.25">
      <c r="A5" t="s">
        <v>144</v>
      </c>
      <c r="B5" s="28" t="s">
        <v>145</v>
      </c>
      <c r="N5" t="s">
        <v>127</v>
      </c>
      <c r="O5" t="s">
        <v>118</v>
      </c>
      <c r="Q5" t="s">
        <v>119</v>
      </c>
    </row>
    <row r="6" spans="1:18" x14ac:dyDescent="0.25">
      <c r="A6" t="s">
        <v>135</v>
      </c>
      <c r="B6" s="4">
        <f>Q6/$Q$14</f>
        <v>6.1277746810822029E-2</v>
      </c>
      <c r="N6" t="s">
        <v>135</v>
      </c>
      <c r="O6">
        <v>107717</v>
      </c>
      <c r="P6" s="4">
        <f>O6/$O$14</f>
        <v>6.0563823746043167E-2</v>
      </c>
      <c r="Q6">
        <v>109824</v>
      </c>
      <c r="R6" s="4">
        <f>Q6/$Q$14</f>
        <v>6.1277746810822029E-2</v>
      </c>
    </row>
    <row r="7" spans="1:18" x14ac:dyDescent="0.25">
      <c r="A7" t="s">
        <v>136</v>
      </c>
      <c r="B7" s="4">
        <f t="shared" ref="B7:B13" si="0">Q7/$Q$14</f>
        <v>0.19761827842696791</v>
      </c>
      <c r="N7" t="s">
        <v>136</v>
      </c>
      <c r="O7">
        <v>354545</v>
      </c>
      <c r="P7" s="4">
        <f t="shared" ref="P7:P13" si="1">O7/$O$14</f>
        <v>0.19934273039576739</v>
      </c>
      <c r="Q7">
        <v>354178</v>
      </c>
      <c r="R7" s="4">
        <f t="shared" ref="R7:R13" si="2">Q7/$Q$14</f>
        <v>0.19761827842696791</v>
      </c>
    </row>
    <row r="8" spans="1:18" x14ac:dyDescent="0.25">
      <c r="A8" t="s">
        <v>137</v>
      </c>
      <c r="B8" s="4">
        <f t="shared" si="0"/>
        <v>8.3212952780135171E-2</v>
      </c>
      <c r="N8" t="s">
        <v>137</v>
      </c>
      <c r="O8">
        <v>147313</v>
      </c>
      <c r="P8" s="4">
        <f t="shared" si="1"/>
        <v>8.2826652872813558E-2</v>
      </c>
      <c r="Q8">
        <v>149137</v>
      </c>
      <c r="R8" s="4">
        <f t="shared" si="2"/>
        <v>8.3212952780135171E-2</v>
      </c>
    </row>
    <row r="9" spans="1:18" x14ac:dyDescent="0.25">
      <c r="A9" t="s">
        <v>138</v>
      </c>
      <c r="B9" s="4">
        <f t="shared" si="0"/>
        <v>5.3212947200503508E-3</v>
      </c>
      <c r="N9" t="s">
        <v>138</v>
      </c>
      <c r="O9">
        <v>9448</v>
      </c>
      <c r="P9" s="4">
        <f t="shared" si="1"/>
        <v>5.3121327808295432E-3</v>
      </c>
      <c r="Q9">
        <v>9537</v>
      </c>
      <c r="R9" s="4">
        <f t="shared" si="2"/>
        <v>5.3212947200503508E-3</v>
      </c>
    </row>
    <row r="10" spans="1:18" x14ac:dyDescent="0.25">
      <c r="A10" t="s">
        <v>139</v>
      </c>
      <c r="B10" s="4">
        <f t="shared" si="0"/>
        <v>0.25516269368993877</v>
      </c>
      <c r="N10" t="s">
        <v>139</v>
      </c>
      <c r="O10">
        <v>454528</v>
      </c>
      <c r="P10" s="4">
        <f t="shared" si="1"/>
        <v>0.25555811691415015</v>
      </c>
      <c r="Q10">
        <v>457311</v>
      </c>
      <c r="R10" s="4">
        <f t="shared" si="2"/>
        <v>0.25516269368993877</v>
      </c>
    </row>
    <row r="11" spans="1:18" x14ac:dyDescent="0.25">
      <c r="A11" t="s">
        <v>140</v>
      </c>
      <c r="B11" s="4">
        <f t="shared" si="0"/>
        <v>1.5494637137024037E-3</v>
      </c>
      <c r="N11" t="s">
        <v>140</v>
      </c>
      <c r="O11">
        <v>2716</v>
      </c>
      <c r="P11" s="4">
        <f t="shared" si="1"/>
        <v>1.5270694996542167E-3</v>
      </c>
      <c r="Q11">
        <v>2777</v>
      </c>
      <c r="R11" s="4">
        <f t="shared" si="2"/>
        <v>1.5494637137024037E-3</v>
      </c>
    </row>
    <row r="12" spans="1:18" x14ac:dyDescent="0.25">
      <c r="A12" t="s">
        <v>141</v>
      </c>
      <c r="B12" s="4">
        <f t="shared" si="0"/>
        <v>0.34931284046214972</v>
      </c>
      <c r="N12" t="s">
        <v>141</v>
      </c>
      <c r="O12">
        <v>619635</v>
      </c>
      <c r="P12" s="4">
        <f t="shared" si="1"/>
        <v>0.34838943645737869</v>
      </c>
      <c r="Q12">
        <v>626050</v>
      </c>
      <c r="R12" s="4">
        <f t="shared" si="2"/>
        <v>0.34931284046214972</v>
      </c>
    </row>
    <row r="13" spans="1:18" x14ac:dyDescent="0.25">
      <c r="A13" t="s">
        <v>142</v>
      </c>
      <c r="B13" s="4">
        <f t="shared" si="0"/>
        <v>4.6544729396233636E-2</v>
      </c>
      <c r="N13" t="s">
        <v>142</v>
      </c>
      <c r="O13">
        <v>82668</v>
      </c>
      <c r="P13" s="4">
        <f t="shared" si="1"/>
        <v>4.6480037333363318E-2</v>
      </c>
      <c r="Q13">
        <v>83419</v>
      </c>
      <c r="R13" s="4">
        <f t="shared" si="2"/>
        <v>4.6544729396233636E-2</v>
      </c>
    </row>
    <row r="14" spans="1:18" x14ac:dyDescent="0.25">
      <c r="B14" s="29">
        <v>1</v>
      </c>
      <c r="N14" t="s">
        <v>146</v>
      </c>
      <c r="O14">
        <v>1778570</v>
      </c>
      <c r="P14" s="4">
        <f>SUM(P6:P13)</f>
        <v>1</v>
      </c>
      <c r="Q14">
        <v>1792233</v>
      </c>
      <c r="R14" s="4">
        <f>SUM(R6:R13)</f>
        <v>0.99999999999999989</v>
      </c>
    </row>
    <row r="17" spans="14:19" x14ac:dyDescent="0.25">
      <c r="N17" s="28"/>
      <c r="O17" s="30"/>
      <c r="P17" s="30"/>
    </row>
    <row r="18" spans="14:19" x14ac:dyDescent="0.25">
      <c r="S18" s="4"/>
    </row>
    <row r="19" spans="14:19" x14ac:dyDescent="0.25">
      <c r="S19" s="4"/>
    </row>
    <row r="20" spans="14:19" x14ac:dyDescent="0.25">
      <c r="S20" s="4"/>
    </row>
    <row r="21" spans="14:19" x14ac:dyDescent="0.25">
      <c r="S21" s="4"/>
    </row>
    <row r="22" spans="14:19" x14ac:dyDescent="0.25">
      <c r="S22" s="4"/>
    </row>
    <row r="23" spans="14:19" x14ac:dyDescent="0.25">
      <c r="S23" s="4"/>
    </row>
    <row r="24" spans="14:19" x14ac:dyDescent="0.25">
      <c r="S24" s="4"/>
    </row>
    <row r="25" spans="14:19" x14ac:dyDescent="0.25">
      <c r="S25" s="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I19" sqref="I19"/>
    </sheetView>
  </sheetViews>
  <sheetFormatPr baseColWidth="10" defaultRowHeight="15" x14ac:dyDescent="0.25"/>
  <sheetData>
    <row r="1" spans="1:2" x14ac:dyDescent="0.25">
      <c r="A1" t="s">
        <v>147</v>
      </c>
    </row>
    <row r="2" spans="1:2" x14ac:dyDescent="0.25">
      <c r="A2" s="19" t="s">
        <v>73</v>
      </c>
    </row>
    <row r="5" spans="1:2" x14ac:dyDescent="0.25">
      <c r="A5" t="s">
        <v>2</v>
      </c>
      <c r="B5" t="s">
        <v>148</v>
      </c>
    </row>
    <row r="6" spans="1:2" x14ac:dyDescent="0.25">
      <c r="A6">
        <v>2013</v>
      </c>
      <c r="B6" s="21">
        <v>70246</v>
      </c>
    </row>
    <row r="7" spans="1:2" x14ac:dyDescent="0.25">
      <c r="A7">
        <v>2014</v>
      </c>
      <c r="B7" s="21">
        <v>77509</v>
      </c>
    </row>
    <row r="8" spans="1:2" x14ac:dyDescent="0.25">
      <c r="A8">
        <v>2015</v>
      </c>
      <c r="B8" s="21">
        <v>82606</v>
      </c>
    </row>
    <row r="9" spans="1:2" x14ac:dyDescent="0.25">
      <c r="A9">
        <v>2016</v>
      </c>
      <c r="B9" s="21">
        <v>89558</v>
      </c>
    </row>
    <row r="10" spans="1:2" x14ac:dyDescent="0.25">
      <c r="A10">
        <v>2017</v>
      </c>
      <c r="B10" s="21">
        <v>96726</v>
      </c>
    </row>
    <row r="11" spans="1:2" x14ac:dyDescent="0.25">
      <c r="A11">
        <v>2018</v>
      </c>
      <c r="B11" s="21">
        <v>104065</v>
      </c>
    </row>
    <row r="12" spans="1:2" x14ac:dyDescent="0.25">
      <c r="A12" s="22">
        <v>43497</v>
      </c>
      <c r="B12" s="21">
        <v>109824</v>
      </c>
    </row>
    <row r="20" spans="1:2" x14ac:dyDescent="0.25">
      <c r="A20">
        <v>2013</v>
      </c>
      <c r="B20" s="21">
        <v>70246</v>
      </c>
    </row>
    <row r="21" spans="1:2" x14ac:dyDescent="0.25">
      <c r="A21">
        <v>2014</v>
      </c>
      <c r="B21" s="21">
        <v>77509</v>
      </c>
    </row>
    <row r="22" spans="1:2" x14ac:dyDescent="0.25">
      <c r="A22">
        <v>2015</v>
      </c>
      <c r="B22" s="21">
        <v>82606</v>
      </c>
    </row>
    <row r="23" spans="1:2" x14ac:dyDescent="0.25">
      <c r="A23">
        <v>2016</v>
      </c>
      <c r="B23" s="21">
        <v>89558</v>
      </c>
    </row>
    <row r="24" spans="1:2" x14ac:dyDescent="0.25">
      <c r="A24">
        <v>2017</v>
      </c>
      <c r="B24" s="21">
        <v>96726</v>
      </c>
    </row>
    <row r="25" spans="1:2" x14ac:dyDescent="0.25">
      <c r="A25">
        <v>2018</v>
      </c>
      <c r="B25" s="21">
        <v>104065</v>
      </c>
    </row>
    <row r="26" spans="1:2" x14ac:dyDescent="0.25">
      <c r="A26" s="22">
        <v>43466</v>
      </c>
      <c r="B26" s="21">
        <v>107717</v>
      </c>
    </row>
    <row r="27" spans="1:2" x14ac:dyDescent="0.25">
      <c r="A27" s="22">
        <v>43497</v>
      </c>
      <c r="B27" s="21">
        <v>109824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I19" sqref="I19"/>
    </sheetView>
  </sheetViews>
  <sheetFormatPr baseColWidth="10" defaultRowHeight="15" x14ac:dyDescent="0.25"/>
  <cols>
    <col min="1" max="1" width="22.7109375" customWidth="1"/>
    <col min="13" max="13" width="7.140625" bestFit="1" customWidth="1"/>
  </cols>
  <sheetData>
    <row r="1" spans="1:14" x14ac:dyDescent="0.25">
      <c r="A1" t="s">
        <v>149</v>
      </c>
    </row>
    <row r="2" spans="1:14" x14ac:dyDescent="0.25">
      <c r="A2" s="19" t="s">
        <v>73</v>
      </c>
      <c r="M2" s="22"/>
    </row>
    <row r="3" spans="1:14" x14ac:dyDescent="0.25">
      <c r="L3" t="s">
        <v>127</v>
      </c>
      <c r="M3" s="22" t="s">
        <v>118</v>
      </c>
      <c r="N3" t="s">
        <v>119</v>
      </c>
    </row>
    <row r="4" spans="1:14" x14ac:dyDescent="0.25">
      <c r="L4" t="s">
        <v>150</v>
      </c>
      <c r="M4">
        <v>86566</v>
      </c>
      <c r="N4">
        <v>88534</v>
      </c>
    </row>
    <row r="5" spans="1:14" x14ac:dyDescent="0.25">
      <c r="A5" t="s">
        <v>144</v>
      </c>
      <c r="B5" s="28" t="s">
        <v>145</v>
      </c>
      <c r="L5" t="s">
        <v>151</v>
      </c>
      <c r="M5">
        <v>34</v>
      </c>
      <c r="N5">
        <v>34</v>
      </c>
    </row>
    <row r="6" spans="1:14" x14ac:dyDescent="0.25">
      <c r="A6" t="s">
        <v>152</v>
      </c>
      <c r="B6" s="4">
        <f>N4/$N$9</f>
        <v>0.80614437645687642</v>
      </c>
      <c r="C6" s="4"/>
      <c r="L6" t="s">
        <v>153</v>
      </c>
      <c r="M6">
        <v>20418</v>
      </c>
      <c r="N6">
        <v>20515</v>
      </c>
    </row>
    <row r="7" spans="1:14" x14ac:dyDescent="0.25">
      <c r="A7" t="s">
        <v>154</v>
      </c>
      <c r="B7" s="4">
        <f>N5/$N$9</f>
        <v>3.0958624708624707E-4</v>
      </c>
      <c r="C7" s="4"/>
      <c r="L7" t="s">
        <v>155</v>
      </c>
      <c r="M7">
        <v>224</v>
      </c>
      <c r="N7">
        <v>229</v>
      </c>
    </row>
    <row r="8" spans="1:14" x14ac:dyDescent="0.25">
      <c r="A8" t="s">
        <v>156</v>
      </c>
      <c r="B8" s="4">
        <f>N6/$N$9</f>
        <v>0.18679887820512819</v>
      </c>
      <c r="C8" s="4"/>
      <c r="L8" t="s">
        <v>157</v>
      </c>
      <c r="M8">
        <v>475</v>
      </c>
      <c r="N8">
        <v>512</v>
      </c>
    </row>
    <row r="9" spans="1:14" x14ac:dyDescent="0.25">
      <c r="A9" t="s">
        <v>158</v>
      </c>
      <c r="B9" s="4">
        <f>N7/$N$9</f>
        <v>2.085154428904429E-3</v>
      </c>
      <c r="C9" s="4"/>
      <c r="L9" t="s">
        <v>135</v>
      </c>
      <c r="M9">
        <v>107717</v>
      </c>
      <c r="N9">
        <v>109824</v>
      </c>
    </row>
    <row r="10" spans="1:14" x14ac:dyDescent="0.25">
      <c r="A10" t="s">
        <v>159</v>
      </c>
      <c r="B10" s="4">
        <f>N8/$N$9</f>
        <v>4.662004662004662E-3</v>
      </c>
      <c r="C10" s="4"/>
    </row>
    <row r="11" spans="1:14" x14ac:dyDescent="0.25">
      <c r="B11" s="29">
        <f>SUM(B6:B10)</f>
        <v>0.99999999999999989</v>
      </c>
      <c r="C11" s="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I19" sqref="I19"/>
    </sheetView>
  </sheetViews>
  <sheetFormatPr baseColWidth="10" defaultRowHeight="15" x14ac:dyDescent="0.25"/>
  <sheetData>
    <row r="1" spans="1:2" x14ac:dyDescent="0.25">
      <c r="A1" t="s">
        <v>160</v>
      </c>
    </row>
    <row r="2" spans="1:2" x14ac:dyDescent="0.25">
      <c r="A2" s="19" t="s">
        <v>73</v>
      </c>
    </row>
    <row r="5" spans="1:2" x14ac:dyDescent="0.25">
      <c r="A5" t="s">
        <v>2</v>
      </c>
      <c r="B5" t="s">
        <v>148</v>
      </c>
    </row>
    <row r="6" spans="1:2" x14ac:dyDescent="0.25">
      <c r="A6">
        <v>2013</v>
      </c>
      <c r="B6" s="21">
        <v>347298</v>
      </c>
    </row>
    <row r="7" spans="1:2" x14ac:dyDescent="0.25">
      <c r="A7">
        <v>2014</v>
      </c>
      <c r="B7" s="21">
        <v>363344</v>
      </c>
    </row>
    <row r="8" spans="1:2" x14ac:dyDescent="0.25">
      <c r="A8">
        <v>2015</v>
      </c>
      <c r="B8" s="21">
        <v>385457</v>
      </c>
    </row>
    <row r="9" spans="1:2" x14ac:dyDescent="0.25">
      <c r="A9">
        <v>2016</v>
      </c>
      <c r="B9" s="21">
        <v>407270</v>
      </c>
    </row>
    <row r="10" spans="1:2" x14ac:dyDescent="0.25">
      <c r="A10">
        <v>2017</v>
      </c>
      <c r="B10" s="21">
        <v>435724</v>
      </c>
    </row>
    <row r="11" spans="1:2" x14ac:dyDescent="0.25">
      <c r="A11">
        <v>2018</v>
      </c>
      <c r="B11" s="21">
        <v>452017</v>
      </c>
    </row>
    <row r="12" spans="1:2" x14ac:dyDescent="0.25">
      <c r="A12" s="22">
        <v>43497</v>
      </c>
      <c r="B12" s="21">
        <v>457311</v>
      </c>
    </row>
    <row r="15" spans="1:2" x14ac:dyDescent="0.25">
      <c r="B15" s="4">
        <f>B12/B11-1</f>
        <v>1.171194888687821E-2</v>
      </c>
    </row>
    <row r="16" spans="1:2" x14ac:dyDescent="0.25">
      <c r="B16" s="21">
        <f>B12-B11</f>
        <v>5294</v>
      </c>
    </row>
    <row r="19" spans="1:2" x14ac:dyDescent="0.25">
      <c r="B19" s="21"/>
    </row>
    <row r="20" spans="1:2" x14ac:dyDescent="0.25">
      <c r="B20" s="21"/>
    </row>
    <row r="21" spans="1:2" x14ac:dyDescent="0.25">
      <c r="A21">
        <v>2013</v>
      </c>
      <c r="B21" s="21">
        <v>347298</v>
      </c>
    </row>
    <row r="22" spans="1:2" x14ac:dyDescent="0.25">
      <c r="A22">
        <v>2014</v>
      </c>
      <c r="B22" s="21">
        <v>363344</v>
      </c>
    </row>
    <row r="23" spans="1:2" x14ac:dyDescent="0.25">
      <c r="A23">
        <v>2015</v>
      </c>
      <c r="B23" s="21">
        <v>385457</v>
      </c>
    </row>
    <row r="24" spans="1:2" x14ac:dyDescent="0.25">
      <c r="A24">
        <v>2016</v>
      </c>
      <c r="B24" s="21">
        <v>407270</v>
      </c>
    </row>
    <row r="25" spans="1:2" x14ac:dyDescent="0.25">
      <c r="A25">
        <v>2017</v>
      </c>
      <c r="B25" s="21">
        <v>435724</v>
      </c>
    </row>
    <row r="26" spans="1:2" x14ac:dyDescent="0.25">
      <c r="A26">
        <v>2018</v>
      </c>
      <c r="B26" s="21">
        <v>452017</v>
      </c>
    </row>
    <row r="27" spans="1:2" x14ac:dyDescent="0.25">
      <c r="A27" s="22">
        <v>43466</v>
      </c>
      <c r="B27" s="21">
        <v>454528</v>
      </c>
    </row>
    <row r="28" spans="1:2" x14ac:dyDescent="0.25">
      <c r="A28" s="22">
        <v>43497</v>
      </c>
      <c r="B28" s="21">
        <v>457311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I19" sqref="I19"/>
    </sheetView>
  </sheetViews>
  <sheetFormatPr baseColWidth="10" defaultRowHeight="15" x14ac:dyDescent="0.25"/>
  <cols>
    <col min="1" max="1" width="97.5703125" customWidth="1"/>
    <col min="13" max="13" width="42.42578125" customWidth="1"/>
    <col min="14" max="14" width="20" customWidth="1"/>
  </cols>
  <sheetData>
    <row r="1" spans="1:2" x14ac:dyDescent="0.25">
      <c r="A1" t="s">
        <v>161</v>
      </c>
    </row>
    <row r="2" spans="1:2" x14ac:dyDescent="0.25">
      <c r="A2" s="19" t="s">
        <v>73</v>
      </c>
    </row>
    <row r="5" spans="1:2" x14ac:dyDescent="0.25">
      <c r="A5" t="s">
        <v>162</v>
      </c>
      <c r="B5" s="4"/>
    </row>
    <row r="6" spans="1:2" x14ac:dyDescent="0.25">
      <c r="A6" t="s">
        <v>163</v>
      </c>
      <c r="B6" s="4">
        <f>C28/$C$37</f>
        <v>0.1978084935634612</v>
      </c>
    </row>
    <row r="7" spans="1:2" x14ac:dyDescent="0.25">
      <c r="A7" t="s">
        <v>164</v>
      </c>
      <c r="B7" s="4">
        <f t="shared" ref="B7:B14" si="0">C29/$C$37</f>
        <v>0.14068544163599825</v>
      </c>
    </row>
    <row r="8" spans="1:2" x14ac:dyDescent="0.25">
      <c r="A8" t="s">
        <v>165</v>
      </c>
      <c r="B8" s="4">
        <f t="shared" si="0"/>
        <v>0.10282061879115088</v>
      </c>
    </row>
    <row r="9" spans="1:2" x14ac:dyDescent="0.25">
      <c r="A9" t="s">
        <v>166</v>
      </c>
      <c r="B9" s="4">
        <f t="shared" si="0"/>
        <v>9.0566376054807343E-2</v>
      </c>
    </row>
    <row r="10" spans="1:2" x14ac:dyDescent="0.25">
      <c r="A10" t="s">
        <v>167</v>
      </c>
      <c r="B10" s="4">
        <f t="shared" si="0"/>
        <v>8.8104156689867513E-2</v>
      </c>
    </row>
    <row r="11" spans="1:2" x14ac:dyDescent="0.25">
      <c r="A11" t="s">
        <v>168</v>
      </c>
      <c r="B11" s="4">
        <f t="shared" si="0"/>
        <v>6.3173638945925203E-2</v>
      </c>
    </row>
    <row r="12" spans="1:2" x14ac:dyDescent="0.25">
      <c r="A12" t="s">
        <v>169</v>
      </c>
      <c r="B12" s="4">
        <f t="shared" si="0"/>
        <v>4.3495564287760406E-2</v>
      </c>
    </row>
    <row r="13" spans="1:2" x14ac:dyDescent="0.25">
      <c r="A13" t="s">
        <v>170</v>
      </c>
      <c r="B13" s="4">
        <f t="shared" si="0"/>
        <v>4.2703980442193604E-2</v>
      </c>
    </row>
    <row r="14" spans="1:2" x14ac:dyDescent="0.25">
      <c r="A14" t="s">
        <v>171</v>
      </c>
      <c r="B14" s="4">
        <f t="shared" si="0"/>
        <v>0.23064172958883561</v>
      </c>
    </row>
    <row r="15" spans="1:2" x14ac:dyDescent="0.25">
      <c r="B15" s="4">
        <f>SUM(B6:B14)</f>
        <v>1</v>
      </c>
    </row>
    <row r="27" spans="1:3" x14ac:dyDescent="0.25">
      <c r="A27" t="s">
        <v>127</v>
      </c>
      <c r="B27" t="s">
        <v>118</v>
      </c>
      <c r="C27" t="s">
        <v>119</v>
      </c>
    </row>
    <row r="28" spans="1:3" x14ac:dyDescent="0.25">
      <c r="A28" t="s">
        <v>163</v>
      </c>
      <c r="B28">
        <v>90166</v>
      </c>
      <c r="C28">
        <v>90460</v>
      </c>
    </row>
    <row r="29" spans="1:3" x14ac:dyDescent="0.25">
      <c r="A29" t="s">
        <v>164</v>
      </c>
      <c r="B29">
        <v>63492</v>
      </c>
      <c r="C29">
        <v>64337</v>
      </c>
    </row>
    <row r="30" spans="1:3" x14ac:dyDescent="0.25">
      <c r="A30" t="s">
        <v>165</v>
      </c>
      <c r="B30">
        <v>47145</v>
      </c>
      <c r="C30">
        <v>47021</v>
      </c>
    </row>
    <row r="31" spans="1:3" x14ac:dyDescent="0.25">
      <c r="A31" t="s">
        <v>166</v>
      </c>
      <c r="B31">
        <v>40996</v>
      </c>
      <c r="C31">
        <v>41417</v>
      </c>
    </row>
    <row r="32" spans="1:3" x14ac:dyDescent="0.25">
      <c r="A32" t="s">
        <v>167</v>
      </c>
      <c r="B32">
        <v>39621</v>
      </c>
      <c r="C32">
        <v>40291</v>
      </c>
    </row>
    <row r="33" spans="1:3" x14ac:dyDescent="0.25">
      <c r="A33" t="s">
        <v>168</v>
      </c>
      <c r="B33">
        <v>28858</v>
      </c>
      <c r="C33">
        <v>28890</v>
      </c>
    </row>
    <row r="34" spans="1:3" x14ac:dyDescent="0.25">
      <c r="A34" t="s">
        <v>169</v>
      </c>
      <c r="B34">
        <v>19774</v>
      </c>
      <c r="C34">
        <v>19891</v>
      </c>
    </row>
    <row r="35" spans="1:3" x14ac:dyDescent="0.25">
      <c r="A35" t="s">
        <v>170</v>
      </c>
      <c r="B35">
        <v>19547</v>
      </c>
      <c r="C35">
        <v>19529</v>
      </c>
    </row>
    <row r="36" spans="1:3" x14ac:dyDescent="0.25">
      <c r="A36" t="s">
        <v>171</v>
      </c>
      <c r="B36">
        <v>104929</v>
      </c>
      <c r="C36">
        <v>105475</v>
      </c>
    </row>
    <row r="37" spans="1:3" x14ac:dyDescent="0.25">
      <c r="A37" t="s">
        <v>139</v>
      </c>
      <c r="B37">
        <v>454528</v>
      </c>
      <c r="C37">
        <v>457311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I19" sqref="I19"/>
    </sheetView>
  </sheetViews>
  <sheetFormatPr baseColWidth="10" defaultRowHeight="15" x14ac:dyDescent="0.25"/>
  <sheetData>
    <row r="1" spans="1:3" x14ac:dyDescent="0.25">
      <c r="A1" t="s">
        <v>172</v>
      </c>
    </row>
    <row r="2" spans="1:3" x14ac:dyDescent="0.25">
      <c r="A2" s="19" t="s">
        <v>73</v>
      </c>
    </row>
    <row r="5" spans="1:3" x14ac:dyDescent="0.25">
      <c r="A5" t="s">
        <v>2</v>
      </c>
      <c r="B5" t="s">
        <v>148</v>
      </c>
    </row>
    <row r="6" spans="1:3" x14ac:dyDescent="0.25">
      <c r="A6">
        <v>2013</v>
      </c>
      <c r="B6" s="21">
        <v>282499</v>
      </c>
    </row>
    <row r="7" spans="1:3" x14ac:dyDescent="0.25">
      <c r="A7">
        <v>2014</v>
      </c>
      <c r="B7" s="21">
        <v>295797</v>
      </c>
    </row>
    <row r="8" spans="1:3" x14ac:dyDescent="0.25">
      <c r="A8">
        <v>2015</v>
      </c>
      <c r="B8" s="21">
        <v>312586</v>
      </c>
    </row>
    <row r="9" spans="1:3" x14ac:dyDescent="0.25">
      <c r="A9">
        <v>2016</v>
      </c>
      <c r="B9" s="21">
        <v>334254</v>
      </c>
    </row>
    <row r="10" spans="1:3" x14ac:dyDescent="0.25">
      <c r="A10">
        <v>2017</v>
      </c>
      <c r="B10" s="21">
        <v>343480</v>
      </c>
    </row>
    <row r="11" spans="1:3" x14ac:dyDescent="0.25">
      <c r="A11">
        <v>2018</v>
      </c>
      <c r="B11" s="21">
        <v>354114</v>
      </c>
    </row>
    <row r="12" spans="1:3" x14ac:dyDescent="0.25">
      <c r="A12" s="22">
        <v>43497</v>
      </c>
      <c r="B12" s="21">
        <v>354178</v>
      </c>
      <c r="C12" s="26">
        <f>B12/B11-1</f>
        <v>1.8073275837715563E-4</v>
      </c>
    </row>
    <row r="15" spans="1:3" x14ac:dyDescent="0.25">
      <c r="B15" s="26"/>
    </row>
    <row r="16" spans="1:3" x14ac:dyDescent="0.25">
      <c r="B16" s="21"/>
    </row>
    <row r="17" spans="1:2" x14ac:dyDescent="0.25">
      <c r="B17" s="21"/>
    </row>
    <row r="18" spans="1:2" x14ac:dyDescent="0.25">
      <c r="B18" s="21"/>
    </row>
    <row r="19" spans="1:2" x14ac:dyDescent="0.25">
      <c r="B19" s="21"/>
    </row>
    <row r="20" spans="1:2" x14ac:dyDescent="0.25">
      <c r="A20">
        <v>2013</v>
      </c>
      <c r="B20" s="21">
        <v>282499</v>
      </c>
    </row>
    <row r="21" spans="1:2" x14ac:dyDescent="0.25">
      <c r="A21">
        <v>2014</v>
      </c>
      <c r="B21" s="21">
        <v>295797</v>
      </c>
    </row>
    <row r="22" spans="1:2" x14ac:dyDescent="0.25">
      <c r="A22">
        <v>2015</v>
      </c>
      <c r="B22" s="21">
        <v>312586</v>
      </c>
    </row>
    <row r="23" spans="1:2" x14ac:dyDescent="0.25">
      <c r="A23">
        <v>2016</v>
      </c>
      <c r="B23" s="21">
        <v>334254</v>
      </c>
    </row>
    <row r="24" spans="1:2" x14ac:dyDescent="0.25">
      <c r="A24">
        <v>2017</v>
      </c>
      <c r="B24" s="21">
        <v>343480</v>
      </c>
    </row>
    <row r="25" spans="1:2" x14ac:dyDescent="0.25">
      <c r="A25">
        <v>2018</v>
      </c>
      <c r="B25" s="21">
        <v>354114</v>
      </c>
    </row>
    <row r="26" spans="1:2" x14ac:dyDescent="0.25">
      <c r="A26" s="22">
        <v>43466</v>
      </c>
      <c r="B26" s="21">
        <v>354545</v>
      </c>
    </row>
    <row r="27" spans="1:2" x14ac:dyDescent="0.25">
      <c r="A27" s="22">
        <v>43497</v>
      </c>
      <c r="B27" s="21">
        <v>354178</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I19" sqref="I19"/>
    </sheetView>
  </sheetViews>
  <sheetFormatPr baseColWidth="10" defaultRowHeight="15" x14ac:dyDescent="0.25"/>
  <cols>
    <col min="1" max="1" width="68.140625" customWidth="1"/>
  </cols>
  <sheetData>
    <row r="1" spans="1:2" x14ac:dyDescent="0.25">
      <c r="A1" t="s">
        <v>173</v>
      </c>
    </row>
    <row r="2" spans="1:2" x14ac:dyDescent="0.25">
      <c r="A2" s="19"/>
    </row>
    <row r="5" spans="1:2" x14ac:dyDescent="0.25">
      <c r="A5" t="s">
        <v>162</v>
      </c>
    </row>
    <row r="6" spans="1:2" x14ac:dyDescent="0.25">
      <c r="A6" t="s">
        <v>174</v>
      </c>
      <c r="B6" s="4">
        <f>C24/$C$33</f>
        <v>0.18713471757139066</v>
      </c>
    </row>
    <row r="7" spans="1:2" x14ac:dyDescent="0.25">
      <c r="A7" t="s">
        <v>175</v>
      </c>
      <c r="B7" s="4">
        <f t="shared" ref="B7:B14" si="0">C25/$C$33</f>
        <v>4.9884521342375865E-2</v>
      </c>
    </row>
    <row r="8" spans="1:2" x14ac:dyDescent="0.25">
      <c r="A8" t="s">
        <v>176</v>
      </c>
      <c r="B8" s="4">
        <f t="shared" si="0"/>
        <v>8.0366369452648106E-2</v>
      </c>
    </row>
    <row r="9" spans="1:2" x14ac:dyDescent="0.25">
      <c r="A9" t="s">
        <v>177</v>
      </c>
      <c r="B9" s="4">
        <f t="shared" si="0"/>
        <v>5.6847122068564397E-2</v>
      </c>
    </row>
    <row r="10" spans="1:2" x14ac:dyDescent="0.25">
      <c r="A10" t="s">
        <v>178</v>
      </c>
      <c r="B10" s="4">
        <f t="shared" si="0"/>
        <v>3.1817334786463307E-2</v>
      </c>
    </row>
    <row r="11" spans="1:2" x14ac:dyDescent="0.25">
      <c r="A11" t="s">
        <v>179</v>
      </c>
      <c r="B11" s="4">
        <f t="shared" si="0"/>
        <v>0.12556115851351579</v>
      </c>
    </row>
    <row r="12" spans="1:2" x14ac:dyDescent="0.25">
      <c r="A12" t="s">
        <v>180</v>
      </c>
      <c r="B12" s="4">
        <f t="shared" si="0"/>
        <v>0.1451671193580629</v>
      </c>
    </row>
    <row r="13" spans="1:2" x14ac:dyDescent="0.25">
      <c r="A13" t="s">
        <v>181</v>
      </c>
      <c r="B13" s="4">
        <f t="shared" si="0"/>
        <v>0.18660673446685</v>
      </c>
    </row>
    <row r="14" spans="1:2" x14ac:dyDescent="0.25">
      <c r="A14" t="s">
        <v>182</v>
      </c>
      <c r="B14" s="4">
        <f t="shared" si="0"/>
        <v>0.13661492244012899</v>
      </c>
    </row>
    <row r="15" spans="1:2" x14ac:dyDescent="0.25">
      <c r="A15" t="s">
        <v>136</v>
      </c>
      <c r="B15" s="29">
        <f>SUM(B6:B14)</f>
        <v>1</v>
      </c>
    </row>
    <row r="23" spans="1:3" x14ac:dyDescent="0.25">
      <c r="A23" t="s">
        <v>127</v>
      </c>
      <c r="B23" t="s">
        <v>118</v>
      </c>
      <c r="C23" t="s">
        <v>119</v>
      </c>
    </row>
    <row r="24" spans="1:3" x14ac:dyDescent="0.25">
      <c r="A24" t="s">
        <v>174</v>
      </c>
      <c r="B24">
        <v>66527</v>
      </c>
      <c r="C24">
        <v>66279</v>
      </c>
    </row>
    <row r="25" spans="1:3" x14ac:dyDescent="0.25">
      <c r="A25" t="s">
        <v>175</v>
      </c>
      <c r="B25">
        <v>17765</v>
      </c>
      <c r="C25">
        <v>17668</v>
      </c>
    </row>
    <row r="26" spans="1:3" x14ac:dyDescent="0.25">
      <c r="A26" t="s">
        <v>176</v>
      </c>
      <c r="B26">
        <v>28283</v>
      </c>
      <c r="C26">
        <v>28464</v>
      </c>
    </row>
    <row r="27" spans="1:3" x14ac:dyDescent="0.25">
      <c r="A27" t="s">
        <v>177</v>
      </c>
      <c r="B27">
        <v>19860</v>
      </c>
      <c r="C27">
        <v>20134</v>
      </c>
    </row>
    <row r="28" spans="1:3" x14ac:dyDescent="0.25">
      <c r="A28" t="s">
        <v>178</v>
      </c>
      <c r="B28">
        <v>12235</v>
      </c>
      <c r="C28">
        <v>11269</v>
      </c>
    </row>
    <row r="29" spans="1:3" x14ac:dyDescent="0.25">
      <c r="A29" t="s">
        <v>179</v>
      </c>
      <c r="B29">
        <v>44002</v>
      </c>
      <c r="C29">
        <v>44471</v>
      </c>
    </row>
    <row r="30" spans="1:3" x14ac:dyDescent="0.25">
      <c r="A30" t="s">
        <v>180</v>
      </c>
      <c r="B30">
        <v>51579</v>
      </c>
      <c r="C30">
        <v>51415</v>
      </c>
    </row>
    <row r="31" spans="1:3" x14ac:dyDescent="0.25">
      <c r="A31" t="s">
        <v>181</v>
      </c>
      <c r="B31">
        <v>65864</v>
      </c>
      <c r="C31">
        <v>66092</v>
      </c>
    </row>
    <row r="32" spans="1:3" x14ac:dyDescent="0.25">
      <c r="A32" t="s">
        <v>182</v>
      </c>
      <c r="B32">
        <v>48430</v>
      </c>
      <c r="C32">
        <v>48386</v>
      </c>
    </row>
    <row r="33" spans="1:3" x14ac:dyDescent="0.25">
      <c r="A33" t="s">
        <v>136</v>
      </c>
      <c r="B33">
        <v>354545</v>
      </c>
      <c r="C33">
        <v>354178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I19" sqref="I19"/>
    </sheetView>
  </sheetViews>
  <sheetFormatPr baseColWidth="10" defaultRowHeight="15" x14ac:dyDescent="0.25"/>
  <sheetData>
    <row r="1" spans="1:3" x14ac:dyDescent="0.25">
      <c r="A1" s="19" t="s">
        <v>183</v>
      </c>
    </row>
    <row r="2" spans="1:3" x14ac:dyDescent="0.25">
      <c r="A2" s="19" t="s">
        <v>73</v>
      </c>
    </row>
    <row r="5" spans="1:3" x14ac:dyDescent="0.25">
      <c r="A5" t="s">
        <v>2</v>
      </c>
      <c r="B5" t="s">
        <v>148</v>
      </c>
    </row>
    <row r="6" spans="1:3" x14ac:dyDescent="0.25">
      <c r="A6">
        <v>2013</v>
      </c>
      <c r="B6" s="21">
        <v>523456</v>
      </c>
    </row>
    <row r="7" spans="1:3" x14ac:dyDescent="0.25">
      <c r="A7">
        <v>2014</v>
      </c>
      <c r="B7" s="21">
        <v>540644</v>
      </c>
    </row>
    <row r="8" spans="1:3" x14ac:dyDescent="0.25">
      <c r="A8">
        <v>2015</v>
      </c>
      <c r="B8" s="21">
        <v>551836</v>
      </c>
    </row>
    <row r="9" spans="1:3" x14ac:dyDescent="0.25">
      <c r="A9">
        <v>2016</v>
      </c>
      <c r="B9" s="21">
        <v>575641</v>
      </c>
    </row>
    <row r="10" spans="1:3" x14ac:dyDescent="0.25">
      <c r="A10">
        <v>2017</v>
      </c>
      <c r="B10" s="21">
        <v>605107</v>
      </c>
    </row>
    <row r="11" spans="1:3" x14ac:dyDescent="0.25">
      <c r="A11">
        <v>2018</v>
      </c>
      <c r="B11" s="21">
        <v>614655</v>
      </c>
    </row>
    <row r="12" spans="1:3" x14ac:dyDescent="0.25">
      <c r="A12" s="22">
        <v>43497</v>
      </c>
      <c r="B12" s="21">
        <v>626050</v>
      </c>
      <c r="C12" s="4">
        <f>B12/B11-1</f>
        <v>1.8538855130113552E-2</v>
      </c>
    </row>
    <row r="14" spans="1:3" x14ac:dyDescent="0.25">
      <c r="A14" s="22">
        <v>43101</v>
      </c>
      <c r="B14" s="21">
        <v>606610</v>
      </c>
      <c r="C14" s="4">
        <f>B14/B10-1</f>
        <v>2.4838582267268094E-3</v>
      </c>
    </row>
    <row r="15" spans="1:3" x14ac:dyDescent="0.25">
      <c r="B15" s="4"/>
    </row>
    <row r="18" spans="1:2" x14ac:dyDescent="0.25">
      <c r="B18" s="21"/>
    </row>
    <row r="19" spans="1:2" x14ac:dyDescent="0.25">
      <c r="B19" s="21"/>
    </row>
    <row r="20" spans="1:2" x14ac:dyDescent="0.25">
      <c r="A20">
        <v>2013</v>
      </c>
      <c r="B20" s="21">
        <v>523456</v>
      </c>
    </row>
    <row r="21" spans="1:2" x14ac:dyDescent="0.25">
      <c r="A21">
        <v>2014</v>
      </c>
      <c r="B21" s="21">
        <v>540644</v>
      </c>
    </row>
    <row r="22" spans="1:2" x14ac:dyDescent="0.25">
      <c r="A22">
        <v>2015</v>
      </c>
      <c r="B22" s="21">
        <v>551836</v>
      </c>
    </row>
    <row r="23" spans="1:2" x14ac:dyDescent="0.25">
      <c r="A23">
        <v>2016</v>
      </c>
      <c r="B23" s="21">
        <v>575641</v>
      </c>
    </row>
    <row r="24" spans="1:2" x14ac:dyDescent="0.25">
      <c r="A24">
        <v>2017</v>
      </c>
      <c r="B24" s="21">
        <v>605107</v>
      </c>
    </row>
    <row r="25" spans="1:2" x14ac:dyDescent="0.25">
      <c r="A25">
        <v>2018</v>
      </c>
      <c r="B25" s="21">
        <v>614655</v>
      </c>
    </row>
    <row r="26" spans="1:2" x14ac:dyDescent="0.25">
      <c r="A26" s="22">
        <v>43466</v>
      </c>
      <c r="B26" s="21">
        <v>619635</v>
      </c>
    </row>
    <row r="27" spans="1:2" x14ac:dyDescent="0.25">
      <c r="A27" s="22">
        <v>43497</v>
      </c>
      <c r="B27" s="21">
        <v>626050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I19" sqref="I19"/>
    </sheetView>
  </sheetViews>
  <sheetFormatPr baseColWidth="10" defaultRowHeight="15" x14ac:dyDescent="0.25"/>
  <cols>
    <col min="1" max="1" width="73.5703125" bestFit="1" customWidth="1"/>
  </cols>
  <sheetData>
    <row r="1" spans="1:2" x14ac:dyDescent="0.25">
      <c r="A1" t="s">
        <v>184</v>
      </c>
    </row>
    <row r="2" spans="1:2" x14ac:dyDescent="0.25">
      <c r="A2" s="19" t="s">
        <v>73</v>
      </c>
    </row>
    <row r="5" spans="1:2" x14ac:dyDescent="0.25">
      <c r="A5" t="s">
        <v>144</v>
      </c>
      <c r="B5" t="s">
        <v>145</v>
      </c>
    </row>
    <row r="6" spans="1:2" x14ac:dyDescent="0.25">
      <c r="A6" t="s">
        <v>185</v>
      </c>
      <c r="B6" s="4">
        <f>C28/$C$39</f>
        <v>0.29459148630301096</v>
      </c>
    </row>
    <row r="7" spans="1:2" x14ac:dyDescent="0.25">
      <c r="A7" t="s">
        <v>186</v>
      </c>
      <c r="B7" s="4">
        <f t="shared" ref="B7:B16" si="0">C29/$C$39</f>
        <v>0.28979474482868778</v>
      </c>
    </row>
    <row r="8" spans="1:2" x14ac:dyDescent="0.25">
      <c r="A8" t="s">
        <v>187</v>
      </c>
      <c r="B8" s="4">
        <f t="shared" si="0"/>
        <v>8.2939062375209649E-2</v>
      </c>
    </row>
    <row r="9" spans="1:2" x14ac:dyDescent="0.25">
      <c r="A9" t="s">
        <v>188</v>
      </c>
      <c r="B9" s="4">
        <f t="shared" si="0"/>
        <v>8.1897612011820137E-2</v>
      </c>
    </row>
    <row r="10" spans="1:2" x14ac:dyDescent="0.25">
      <c r="A10" t="s">
        <v>189</v>
      </c>
      <c r="B10" s="4">
        <f t="shared" si="0"/>
        <v>7.4034022841626065E-2</v>
      </c>
    </row>
    <row r="11" spans="1:2" x14ac:dyDescent="0.25">
      <c r="A11" t="s">
        <v>190</v>
      </c>
      <c r="B11" s="4">
        <f t="shared" si="0"/>
        <v>4.7884354284801534E-2</v>
      </c>
    </row>
    <row r="12" spans="1:2" x14ac:dyDescent="0.25">
      <c r="A12" t="s">
        <v>191</v>
      </c>
      <c r="B12" s="4">
        <f t="shared" si="0"/>
        <v>3.9147032984585897E-2</v>
      </c>
    </row>
    <row r="13" spans="1:2" x14ac:dyDescent="0.25">
      <c r="A13" t="s">
        <v>192</v>
      </c>
      <c r="B13" s="4">
        <f t="shared" si="0"/>
        <v>2.911428799616644E-2</v>
      </c>
    </row>
    <row r="14" spans="1:2" x14ac:dyDescent="0.25">
      <c r="A14" t="s">
        <v>193</v>
      </c>
      <c r="B14" s="4">
        <f t="shared" si="0"/>
        <v>2.3849532784921332E-2</v>
      </c>
    </row>
    <row r="15" spans="1:2" x14ac:dyDescent="0.25">
      <c r="A15" t="s">
        <v>194</v>
      </c>
      <c r="B15" s="4">
        <f t="shared" si="0"/>
        <v>9.7532145994728859E-3</v>
      </c>
    </row>
    <row r="16" spans="1:2" x14ac:dyDescent="0.25">
      <c r="A16" t="s">
        <v>195</v>
      </c>
      <c r="B16" s="4">
        <f t="shared" si="0"/>
        <v>2.699464898969731E-2</v>
      </c>
    </row>
    <row r="17" spans="1:3" x14ac:dyDescent="0.25">
      <c r="B17" s="29">
        <f>SUM(B6:B16)</f>
        <v>0.99999999999999989</v>
      </c>
    </row>
    <row r="18" spans="1:3" x14ac:dyDescent="0.25">
      <c r="B18" s="4"/>
    </row>
    <row r="19" spans="1:3" x14ac:dyDescent="0.25">
      <c r="B19" s="4"/>
    </row>
    <row r="27" spans="1:3" x14ac:dyDescent="0.25">
      <c r="A27" t="s">
        <v>127</v>
      </c>
      <c r="B27" t="s">
        <v>118</v>
      </c>
      <c r="C27" t="s">
        <v>119</v>
      </c>
    </row>
    <row r="28" spans="1:3" x14ac:dyDescent="0.25">
      <c r="A28" t="s">
        <v>185</v>
      </c>
      <c r="B28">
        <v>182364</v>
      </c>
      <c r="C28">
        <v>184429</v>
      </c>
    </row>
    <row r="29" spans="1:3" x14ac:dyDescent="0.25">
      <c r="A29" t="s">
        <v>186</v>
      </c>
      <c r="B29">
        <v>178589</v>
      </c>
      <c r="C29">
        <v>181426</v>
      </c>
    </row>
    <row r="30" spans="1:3" x14ac:dyDescent="0.25">
      <c r="A30" t="s">
        <v>187</v>
      </c>
      <c r="B30">
        <v>51408</v>
      </c>
      <c r="C30">
        <v>51924</v>
      </c>
    </row>
    <row r="31" spans="1:3" x14ac:dyDescent="0.25">
      <c r="A31" t="s">
        <v>188</v>
      </c>
      <c r="B31">
        <v>50766</v>
      </c>
      <c r="C31">
        <v>51272</v>
      </c>
    </row>
    <row r="32" spans="1:3" x14ac:dyDescent="0.25">
      <c r="A32" t="s">
        <v>189</v>
      </c>
      <c r="B32">
        <v>45957</v>
      </c>
      <c r="C32">
        <v>46349</v>
      </c>
    </row>
    <row r="33" spans="1:3" x14ac:dyDescent="0.25">
      <c r="A33" t="s">
        <v>190</v>
      </c>
      <c r="B33">
        <v>30011</v>
      </c>
      <c r="C33">
        <v>29978</v>
      </c>
    </row>
    <row r="34" spans="1:3" x14ac:dyDescent="0.25">
      <c r="A34" t="s">
        <v>191</v>
      </c>
      <c r="B34">
        <v>24666</v>
      </c>
      <c r="C34">
        <v>24508</v>
      </c>
    </row>
    <row r="35" spans="1:3" x14ac:dyDescent="0.25">
      <c r="A35" t="s">
        <v>192</v>
      </c>
      <c r="B35">
        <v>17952</v>
      </c>
      <c r="C35">
        <v>18227</v>
      </c>
    </row>
    <row r="36" spans="1:3" x14ac:dyDescent="0.25">
      <c r="A36" t="s">
        <v>193</v>
      </c>
      <c r="B36">
        <v>14889</v>
      </c>
      <c r="C36">
        <v>14931</v>
      </c>
    </row>
    <row r="37" spans="1:3" x14ac:dyDescent="0.25">
      <c r="A37" t="s">
        <v>194</v>
      </c>
      <c r="B37">
        <v>6149</v>
      </c>
      <c r="C37">
        <v>6106</v>
      </c>
    </row>
    <row r="38" spans="1:3" x14ac:dyDescent="0.25">
      <c r="A38" t="s">
        <v>195</v>
      </c>
      <c r="B38">
        <v>16884</v>
      </c>
      <c r="C38">
        <v>16900</v>
      </c>
    </row>
    <row r="39" spans="1:3" x14ac:dyDescent="0.25">
      <c r="A39" t="s">
        <v>141</v>
      </c>
      <c r="B39">
        <v>619635</v>
      </c>
      <c r="C39">
        <v>626050</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I19" sqref="I19"/>
    </sheetView>
  </sheetViews>
  <sheetFormatPr baseColWidth="10" defaultRowHeight="15" x14ac:dyDescent="0.25"/>
  <sheetData>
    <row r="1" spans="1:4" x14ac:dyDescent="0.25">
      <c r="A1" s="19" t="s">
        <v>196</v>
      </c>
    </row>
    <row r="2" spans="1:4" x14ac:dyDescent="0.25">
      <c r="A2" s="19" t="s">
        <v>73</v>
      </c>
    </row>
    <row r="5" spans="1:4" x14ac:dyDescent="0.25">
      <c r="A5" t="s">
        <v>2</v>
      </c>
      <c r="B5" t="s">
        <v>197</v>
      </c>
    </row>
    <row r="6" spans="1:4" x14ac:dyDescent="0.25">
      <c r="A6">
        <v>2013</v>
      </c>
      <c r="B6" s="21">
        <v>78051</v>
      </c>
      <c r="D6" s="21"/>
    </row>
    <row r="7" spans="1:4" x14ac:dyDescent="0.25">
      <c r="A7">
        <v>2014</v>
      </c>
      <c r="B7" s="21">
        <v>79961</v>
      </c>
    </row>
    <row r="8" spans="1:4" x14ac:dyDescent="0.25">
      <c r="A8">
        <v>2015</v>
      </c>
      <c r="B8" s="21">
        <v>82957</v>
      </c>
    </row>
    <row r="9" spans="1:4" x14ac:dyDescent="0.25">
      <c r="A9">
        <v>2016</v>
      </c>
      <c r="B9" s="21">
        <v>86097</v>
      </c>
    </row>
    <row r="10" spans="1:4" x14ac:dyDescent="0.25">
      <c r="A10">
        <v>2017</v>
      </c>
      <c r="B10" s="21">
        <v>90125</v>
      </c>
    </row>
    <row r="11" spans="1:4" x14ac:dyDescent="0.25">
      <c r="A11">
        <v>2018</v>
      </c>
      <c r="B11" s="21">
        <v>93370</v>
      </c>
    </row>
    <row r="12" spans="1:4" x14ac:dyDescent="0.25">
      <c r="A12" s="31">
        <v>43497</v>
      </c>
      <c r="B12" s="32">
        <v>93942</v>
      </c>
      <c r="C12" s="26">
        <f>B12/B11-1</f>
        <v>6.1261647210024694E-3</v>
      </c>
    </row>
    <row r="14" spans="1:4" x14ac:dyDescent="0.25">
      <c r="A14" s="22">
        <v>43132</v>
      </c>
      <c r="B14" s="24">
        <v>90583</v>
      </c>
      <c r="C14" s="26">
        <f>B14/B10-1</f>
        <v>5.0818307905686755E-3</v>
      </c>
    </row>
    <row r="19" spans="1:4" x14ac:dyDescent="0.25">
      <c r="A19" s="22">
        <v>43466</v>
      </c>
      <c r="B19">
        <v>93414</v>
      </c>
    </row>
    <row r="20" spans="1:4" x14ac:dyDescent="0.25">
      <c r="A20" s="22">
        <v>43497</v>
      </c>
      <c r="B20">
        <v>93942</v>
      </c>
    </row>
    <row r="24" spans="1:4" x14ac:dyDescent="0.25">
      <c r="D24" s="20">
        <v>90583</v>
      </c>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3" sqref="A3"/>
    </sheetView>
  </sheetViews>
  <sheetFormatPr baseColWidth="10" defaultRowHeight="15" x14ac:dyDescent="0.25"/>
  <sheetData>
    <row r="1" spans="1:2" x14ac:dyDescent="0.25">
      <c r="A1" t="s">
        <v>9</v>
      </c>
    </row>
    <row r="2" spans="1:2" x14ac:dyDescent="0.25">
      <c r="A2" t="s">
        <v>1</v>
      </c>
    </row>
    <row r="5" spans="1:2" x14ac:dyDescent="0.25">
      <c r="A5" t="s">
        <v>2</v>
      </c>
      <c r="B5" t="s">
        <v>4</v>
      </c>
    </row>
    <row r="6" spans="1:2" x14ac:dyDescent="0.25">
      <c r="A6">
        <v>2007</v>
      </c>
      <c r="B6" s="5">
        <v>14445.974</v>
      </c>
    </row>
    <row r="7" spans="1:2" x14ac:dyDescent="0.25">
      <c r="A7">
        <v>2008</v>
      </c>
      <c r="B7" s="5">
        <v>15360.597</v>
      </c>
    </row>
    <row r="8" spans="1:2" x14ac:dyDescent="0.25">
      <c r="A8">
        <v>2009</v>
      </c>
      <c r="B8" s="5">
        <v>15059.587</v>
      </c>
    </row>
    <row r="9" spans="1:2" x14ac:dyDescent="0.25">
      <c r="A9">
        <v>2010</v>
      </c>
      <c r="B9" s="5">
        <v>18800.994999999999</v>
      </c>
    </row>
    <row r="10" spans="1:2" x14ac:dyDescent="0.25">
      <c r="A10">
        <v>2011</v>
      </c>
      <c r="B10" s="5">
        <v>15333.201999999999</v>
      </c>
    </row>
    <row r="11" spans="1:2" x14ac:dyDescent="0.25">
      <c r="A11">
        <v>2012</v>
      </c>
      <c r="B11" s="5">
        <v>19379.718000000001</v>
      </c>
    </row>
    <row r="12" spans="1:2" x14ac:dyDescent="0.25">
      <c r="A12">
        <v>2013</v>
      </c>
      <c r="B12" s="5">
        <v>20104.514999999999</v>
      </c>
    </row>
    <row r="13" spans="1:2" x14ac:dyDescent="0.25">
      <c r="A13">
        <v>2014</v>
      </c>
      <c r="B13" s="5">
        <v>18737.712</v>
      </c>
    </row>
    <row r="14" spans="1:2" x14ac:dyDescent="0.25">
      <c r="A14">
        <v>2015</v>
      </c>
      <c r="B14" s="5">
        <v>19737.684000000001</v>
      </c>
    </row>
    <row r="15" spans="1:2" x14ac:dyDescent="0.25">
      <c r="A15">
        <v>2016</v>
      </c>
      <c r="B15" s="5">
        <v>17877.862000000001</v>
      </c>
    </row>
    <row r="16" spans="1:2" x14ac:dyDescent="0.25">
      <c r="A16">
        <v>2017</v>
      </c>
      <c r="B16" s="5">
        <v>18687.649000000001</v>
      </c>
    </row>
    <row r="17" spans="1:2" x14ac:dyDescent="0.25">
      <c r="A17">
        <v>2018</v>
      </c>
      <c r="B17" s="5">
        <v>20405.738000000001</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I19" sqref="I19"/>
    </sheetView>
  </sheetViews>
  <sheetFormatPr baseColWidth="10" defaultRowHeight="15" x14ac:dyDescent="0.25"/>
  <cols>
    <col min="1" max="1" width="52" customWidth="1"/>
  </cols>
  <sheetData>
    <row r="1" spans="1:3" x14ac:dyDescent="0.25">
      <c r="A1" s="19" t="s">
        <v>198</v>
      </c>
    </row>
    <row r="2" spans="1:3" x14ac:dyDescent="0.25">
      <c r="A2" s="19" t="s">
        <v>73</v>
      </c>
    </row>
    <row r="3" spans="1:3" x14ac:dyDescent="0.25">
      <c r="A3" s="19"/>
    </row>
    <row r="4" spans="1:3" x14ac:dyDescent="0.25">
      <c r="B4" s="28"/>
    </row>
    <row r="5" spans="1:3" x14ac:dyDescent="0.25">
      <c r="A5" t="s">
        <v>144</v>
      </c>
      <c r="B5" s="28" t="s">
        <v>145</v>
      </c>
    </row>
    <row r="6" spans="1:3" x14ac:dyDescent="0.25">
      <c r="A6" t="s">
        <v>135</v>
      </c>
      <c r="B6" s="4">
        <f>C21/$C$29</f>
        <v>3.2466841242468757E-2</v>
      </c>
      <c r="C6" s="4"/>
    </row>
    <row r="7" spans="1:3" x14ac:dyDescent="0.25">
      <c r="A7" t="s">
        <v>136</v>
      </c>
      <c r="B7" s="4">
        <f t="shared" ref="B7:B13" si="0">C22/$C$29</f>
        <v>0.30393221349343214</v>
      </c>
      <c r="C7" s="4"/>
    </row>
    <row r="8" spans="1:3" x14ac:dyDescent="0.25">
      <c r="A8" t="s">
        <v>138</v>
      </c>
      <c r="B8" s="4">
        <f t="shared" si="0"/>
        <v>1.362542845585574E-3</v>
      </c>
      <c r="C8" s="4"/>
    </row>
    <row r="9" spans="1:3" x14ac:dyDescent="0.25">
      <c r="A9" t="s">
        <v>137</v>
      </c>
      <c r="B9" s="4">
        <f t="shared" si="0"/>
        <v>0.11781737667922761</v>
      </c>
      <c r="C9" s="4"/>
    </row>
    <row r="10" spans="1:3" x14ac:dyDescent="0.25">
      <c r="A10" t="s">
        <v>199</v>
      </c>
      <c r="B10" s="4">
        <f t="shared" si="0"/>
        <v>0.16027974707798429</v>
      </c>
      <c r="C10" s="4"/>
    </row>
    <row r="11" spans="1:3" x14ac:dyDescent="0.25">
      <c r="A11" t="s">
        <v>140</v>
      </c>
      <c r="B11" s="4">
        <f t="shared" si="0"/>
        <v>1.3412531136232995E-3</v>
      </c>
      <c r="C11" s="4"/>
    </row>
    <row r="12" spans="1:3" x14ac:dyDescent="0.25">
      <c r="A12" t="s">
        <v>141</v>
      </c>
      <c r="B12" s="4">
        <f t="shared" si="0"/>
        <v>0.31642928615528731</v>
      </c>
      <c r="C12" s="4"/>
    </row>
    <row r="13" spans="1:3" x14ac:dyDescent="0.25">
      <c r="A13" t="s">
        <v>142</v>
      </c>
      <c r="B13" s="4">
        <f t="shared" si="0"/>
        <v>6.6370739392391048E-2</v>
      </c>
      <c r="C13" s="4"/>
    </row>
    <row r="14" spans="1:3" x14ac:dyDescent="0.25">
      <c r="B14" s="29">
        <f>SUM(B6:B13)</f>
        <v>1</v>
      </c>
    </row>
    <row r="20" spans="1:3" x14ac:dyDescent="0.25">
      <c r="A20" t="s">
        <v>144</v>
      </c>
      <c r="B20" s="22">
        <v>43466</v>
      </c>
      <c r="C20" s="22">
        <v>43497</v>
      </c>
    </row>
    <row r="21" spans="1:3" x14ac:dyDescent="0.25">
      <c r="A21" t="s">
        <v>135</v>
      </c>
      <c r="B21">
        <v>3019</v>
      </c>
      <c r="C21">
        <v>3050</v>
      </c>
    </row>
    <row r="22" spans="1:3" x14ac:dyDescent="0.25">
      <c r="A22" t="s">
        <v>136</v>
      </c>
      <c r="B22">
        <v>28428</v>
      </c>
      <c r="C22">
        <v>28552</v>
      </c>
    </row>
    <row r="23" spans="1:3" x14ac:dyDescent="0.25">
      <c r="A23" t="s">
        <v>138</v>
      </c>
      <c r="B23">
        <v>128</v>
      </c>
      <c r="C23">
        <v>128</v>
      </c>
    </row>
    <row r="24" spans="1:3" x14ac:dyDescent="0.25">
      <c r="A24" t="s">
        <v>137</v>
      </c>
      <c r="B24">
        <v>10913</v>
      </c>
      <c r="C24">
        <v>11068</v>
      </c>
    </row>
    <row r="25" spans="1:3" x14ac:dyDescent="0.25">
      <c r="A25" t="s">
        <v>199</v>
      </c>
      <c r="B25">
        <v>15005</v>
      </c>
      <c r="C25">
        <v>15057</v>
      </c>
    </row>
    <row r="26" spans="1:3" x14ac:dyDescent="0.25">
      <c r="A26" t="s">
        <v>140</v>
      </c>
      <c r="B26">
        <v>126</v>
      </c>
      <c r="C26">
        <v>126</v>
      </c>
    </row>
    <row r="27" spans="1:3" x14ac:dyDescent="0.25">
      <c r="A27" t="s">
        <v>141</v>
      </c>
      <c r="B27">
        <v>29582</v>
      </c>
      <c r="C27">
        <v>29726</v>
      </c>
    </row>
    <row r="28" spans="1:3" x14ac:dyDescent="0.25">
      <c r="A28" t="s">
        <v>142</v>
      </c>
      <c r="B28">
        <v>6213</v>
      </c>
      <c r="C28">
        <v>6235</v>
      </c>
    </row>
    <row r="29" spans="1:3" x14ac:dyDescent="0.25">
      <c r="B29">
        <v>93414</v>
      </c>
      <c r="C29">
        <v>93942</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I19" sqref="I19"/>
    </sheetView>
  </sheetViews>
  <sheetFormatPr baseColWidth="10" defaultRowHeight="15" customHeight="1" x14ac:dyDescent="0.25"/>
  <cols>
    <col min="1" max="18" width="11.42578125" style="19" customWidth="1"/>
    <col min="19" max="16384" width="11.42578125" style="19"/>
  </cols>
  <sheetData>
    <row r="1" spans="1:11" ht="15" customHeight="1" x14ac:dyDescent="0.25">
      <c r="A1" s="19" t="s">
        <v>200</v>
      </c>
    </row>
    <row r="2" spans="1:11" ht="15" customHeight="1" x14ac:dyDescent="0.25">
      <c r="A2" s="19" t="s">
        <v>73</v>
      </c>
    </row>
    <row r="5" spans="1:11" ht="15" customHeight="1" x14ac:dyDescent="0.25">
      <c r="A5" s="19" t="s">
        <v>2</v>
      </c>
      <c r="B5" s="19" t="s">
        <v>201</v>
      </c>
      <c r="C5"/>
    </row>
    <row r="6" spans="1:11" ht="15" customHeight="1" x14ac:dyDescent="0.25">
      <c r="A6" s="19">
        <v>2013</v>
      </c>
      <c r="B6" s="33">
        <v>280.6928576581559</v>
      </c>
      <c r="C6"/>
    </row>
    <row r="7" spans="1:11" ht="15" customHeight="1" x14ac:dyDescent="0.25">
      <c r="A7" s="19">
        <v>2014</v>
      </c>
      <c r="B7" s="33">
        <v>291.6513941218588</v>
      </c>
      <c r="C7"/>
    </row>
    <row r="8" spans="1:11" ht="15" customHeight="1" x14ac:dyDescent="0.25">
      <c r="A8" s="19">
        <v>2015</v>
      </c>
      <c r="B8" s="33">
        <v>302.84059104271347</v>
      </c>
      <c r="C8"/>
      <c r="E8"/>
      <c r="F8"/>
      <c r="G8"/>
      <c r="H8"/>
      <c r="I8"/>
      <c r="J8"/>
      <c r="K8"/>
    </row>
    <row r="9" spans="1:11" ht="15" customHeight="1" x14ac:dyDescent="0.25">
      <c r="A9" s="19">
        <v>2016</v>
      </c>
      <c r="B9" s="33">
        <v>313.56126239024422</v>
      </c>
      <c r="C9"/>
      <c r="E9"/>
      <c r="F9"/>
      <c r="G9"/>
      <c r="H9"/>
      <c r="I9"/>
      <c r="J9"/>
      <c r="K9"/>
    </row>
    <row r="10" spans="1:11" ht="15" customHeight="1" x14ac:dyDescent="0.25">
      <c r="A10" s="19">
        <v>2017</v>
      </c>
      <c r="B10" s="33">
        <v>328.99172802908777</v>
      </c>
      <c r="C10"/>
      <c r="E10"/>
      <c r="F10"/>
      <c r="G10"/>
      <c r="H10"/>
      <c r="I10"/>
      <c r="J10"/>
      <c r="K10"/>
    </row>
    <row r="11" spans="1:11" ht="15" customHeight="1" x14ac:dyDescent="0.25">
      <c r="A11" s="19">
        <v>2018</v>
      </c>
      <c r="B11" s="33">
        <v>346.39336314229104</v>
      </c>
      <c r="C11"/>
      <c r="E11"/>
      <c r="F11"/>
      <c r="G11"/>
      <c r="H11"/>
      <c r="I11"/>
      <c r="J11"/>
      <c r="K11"/>
    </row>
    <row r="12" spans="1:11" ht="15" customHeight="1" x14ac:dyDescent="0.25">
      <c r="A12" s="34">
        <v>43497</v>
      </c>
      <c r="B12" s="33">
        <v>363.24079871770402</v>
      </c>
      <c r="C12" s="4">
        <f>B12/B11-1</f>
        <v>4.8636715849813772E-2</v>
      </c>
      <c r="E12"/>
      <c r="F12"/>
      <c r="G12"/>
      <c r="H12"/>
      <c r="I12"/>
      <c r="J12"/>
      <c r="K12"/>
    </row>
    <row r="13" spans="1:11" ht="15" customHeight="1" x14ac:dyDescent="0.25">
      <c r="C13"/>
      <c r="E13"/>
      <c r="F13"/>
      <c r="G13"/>
      <c r="H13"/>
      <c r="I13"/>
      <c r="J13"/>
      <c r="K13"/>
    </row>
    <row r="14" spans="1:11" ht="15" customHeight="1" x14ac:dyDescent="0.25">
      <c r="A14" s="34"/>
      <c r="B14" s="33"/>
      <c r="C14" s="35"/>
    </row>
    <row r="19" spans="1:2" ht="15" customHeight="1" thickBot="1" x14ac:dyDescent="0.3"/>
    <row r="20" spans="1:2" ht="15" customHeight="1" thickTop="1" thickBot="1" x14ac:dyDescent="0.3">
      <c r="A20" s="36" t="s">
        <v>202</v>
      </c>
      <c r="B20" s="37" t="s">
        <v>38</v>
      </c>
    </row>
    <row r="21" spans="1:2" ht="15" customHeight="1" thickTop="1" thickBot="1" x14ac:dyDescent="0.3">
      <c r="A21" s="38" t="s">
        <v>203</v>
      </c>
      <c r="B21" s="39">
        <v>280.6928576581559</v>
      </c>
    </row>
    <row r="22" spans="1:2" ht="15" customHeight="1" thickTop="1" thickBot="1" x14ac:dyDescent="0.3">
      <c r="A22" s="38" t="s">
        <v>204</v>
      </c>
      <c r="B22" s="39">
        <v>291.6513941218588</v>
      </c>
    </row>
    <row r="23" spans="1:2" ht="15" customHeight="1" thickTop="1" thickBot="1" x14ac:dyDescent="0.3">
      <c r="A23" s="38" t="s">
        <v>205</v>
      </c>
      <c r="B23" s="39">
        <v>302.84059104271347</v>
      </c>
    </row>
    <row r="24" spans="1:2" ht="15" customHeight="1" thickTop="1" thickBot="1" x14ac:dyDescent="0.3">
      <c r="A24" s="38" t="s">
        <v>206</v>
      </c>
      <c r="B24" s="39">
        <v>313.56126239024422</v>
      </c>
    </row>
    <row r="25" spans="1:2" ht="15" customHeight="1" thickTop="1" thickBot="1" x14ac:dyDescent="0.3">
      <c r="A25" s="38" t="s">
        <v>207</v>
      </c>
      <c r="B25" s="39">
        <v>328.99172802908777</v>
      </c>
    </row>
    <row r="26" spans="1:2" ht="15" customHeight="1" thickTop="1" thickBot="1" x14ac:dyDescent="0.3">
      <c r="A26" s="38">
        <v>2018</v>
      </c>
      <c r="B26" s="39">
        <v>346.39336314229104</v>
      </c>
    </row>
    <row r="27" spans="1:2" ht="15" customHeight="1" thickTop="1" thickBot="1" x14ac:dyDescent="0.3">
      <c r="A27" s="40" t="s">
        <v>208</v>
      </c>
      <c r="B27" s="41">
        <v>361.86539998875003</v>
      </c>
    </row>
    <row r="28" spans="1:2" ht="15" customHeight="1" thickTop="1" thickBot="1" x14ac:dyDescent="0.3">
      <c r="A28" s="40" t="s">
        <v>209</v>
      </c>
      <c r="B28" s="41">
        <v>363.24079871770402</v>
      </c>
    </row>
    <row r="29" spans="1:2" ht="15" customHeight="1" thickTop="1" x14ac:dyDescent="0.25"/>
  </sheetData>
  <pageMargins left="0.75" right="0.75" top="1" bottom="1" header="0" footer="0"/>
  <pageSetup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178"/>
  <sheetViews>
    <sheetView workbookViewId="0">
      <selection activeCell="A2" sqref="A2"/>
    </sheetView>
  </sheetViews>
  <sheetFormatPr baseColWidth="10" defaultColWidth="9.140625" defaultRowHeight="12.75" x14ac:dyDescent="0.2"/>
  <cols>
    <col min="1" max="1" width="15.5703125" style="63" customWidth="1"/>
    <col min="2" max="2" width="9.85546875" style="63" customWidth="1"/>
    <col min="3" max="256" width="9.140625" style="63"/>
    <col min="257" max="257" width="15.5703125" style="63" customWidth="1"/>
    <col min="258" max="258" width="9.85546875" style="63" customWidth="1"/>
    <col min="259" max="512" width="9.140625" style="63"/>
    <col min="513" max="513" width="15.5703125" style="63" customWidth="1"/>
    <col min="514" max="514" width="9.85546875" style="63" customWidth="1"/>
    <col min="515" max="768" width="9.140625" style="63"/>
    <col min="769" max="769" width="15.5703125" style="63" customWidth="1"/>
    <col min="770" max="770" width="9.85546875" style="63" customWidth="1"/>
    <col min="771" max="1024" width="9.140625" style="63"/>
    <col min="1025" max="1025" width="15.5703125" style="63" customWidth="1"/>
    <col min="1026" max="1026" width="9.85546875" style="63" customWidth="1"/>
    <col min="1027" max="1280" width="9.140625" style="63"/>
    <col min="1281" max="1281" width="15.5703125" style="63" customWidth="1"/>
    <col min="1282" max="1282" width="9.85546875" style="63" customWidth="1"/>
    <col min="1283" max="1536" width="9.140625" style="63"/>
    <col min="1537" max="1537" width="15.5703125" style="63" customWidth="1"/>
    <col min="1538" max="1538" width="9.85546875" style="63" customWidth="1"/>
    <col min="1539" max="1792" width="9.140625" style="63"/>
    <col min="1793" max="1793" width="15.5703125" style="63" customWidth="1"/>
    <col min="1794" max="1794" width="9.85546875" style="63" customWidth="1"/>
    <col min="1795" max="2048" width="9.140625" style="63"/>
    <col min="2049" max="2049" width="15.5703125" style="63" customWidth="1"/>
    <col min="2050" max="2050" width="9.85546875" style="63" customWidth="1"/>
    <col min="2051" max="2304" width="9.140625" style="63"/>
    <col min="2305" max="2305" width="15.5703125" style="63" customWidth="1"/>
    <col min="2306" max="2306" width="9.85546875" style="63" customWidth="1"/>
    <col min="2307" max="2560" width="9.140625" style="63"/>
    <col min="2561" max="2561" width="15.5703125" style="63" customWidth="1"/>
    <col min="2562" max="2562" width="9.85546875" style="63" customWidth="1"/>
    <col min="2563" max="2816" width="9.140625" style="63"/>
    <col min="2817" max="2817" width="15.5703125" style="63" customWidth="1"/>
    <col min="2818" max="2818" width="9.85546875" style="63" customWidth="1"/>
    <col min="2819" max="3072" width="9.140625" style="63"/>
    <col min="3073" max="3073" width="15.5703125" style="63" customWidth="1"/>
    <col min="3074" max="3074" width="9.85546875" style="63" customWidth="1"/>
    <col min="3075" max="3328" width="9.140625" style="63"/>
    <col min="3329" max="3329" width="15.5703125" style="63" customWidth="1"/>
    <col min="3330" max="3330" width="9.85546875" style="63" customWidth="1"/>
    <col min="3331" max="3584" width="9.140625" style="63"/>
    <col min="3585" max="3585" width="15.5703125" style="63" customWidth="1"/>
    <col min="3586" max="3586" width="9.85546875" style="63" customWidth="1"/>
    <col min="3587" max="3840" width="9.140625" style="63"/>
    <col min="3841" max="3841" width="15.5703125" style="63" customWidth="1"/>
    <col min="3842" max="3842" width="9.85546875" style="63" customWidth="1"/>
    <col min="3843" max="4096" width="9.140625" style="63"/>
    <col min="4097" max="4097" width="15.5703125" style="63" customWidth="1"/>
    <col min="4098" max="4098" width="9.85546875" style="63" customWidth="1"/>
    <col min="4099" max="4352" width="9.140625" style="63"/>
    <col min="4353" max="4353" width="15.5703125" style="63" customWidth="1"/>
    <col min="4354" max="4354" width="9.85546875" style="63" customWidth="1"/>
    <col min="4355" max="4608" width="9.140625" style="63"/>
    <col min="4609" max="4609" width="15.5703125" style="63" customWidth="1"/>
    <col min="4610" max="4610" width="9.85546875" style="63" customWidth="1"/>
    <col min="4611" max="4864" width="9.140625" style="63"/>
    <col min="4865" max="4865" width="15.5703125" style="63" customWidth="1"/>
    <col min="4866" max="4866" width="9.85546875" style="63" customWidth="1"/>
    <col min="4867" max="5120" width="9.140625" style="63"/>
    <col min="5121" max="5121" width="15.5703125" style="63" customWidth="1"/>
    <col min="5122" max="5122" width="9.85546875" style="63" customWidth="1"/>
    <col min="5123" max="5376" width="9.140625" style="63"/>
    <col min="5377" max="5377" width="15.5703125" style="63" customWidth="1"/>
    <col min="5378" max="5378" width="9.85546875" style="63" customWidth="1"/>
    <col min="5379" max="5632" width="9.140625" style="63"/>
    <col min="5633" max="5633" width="15.5703125" style="63" customWidth="1"/>
    <col min="5634" max="5634" width="9.85546875" style="63" customWidth="1"/>
    <col min="5635" max="5888" width="9.140625" style="63"/>
    <col min="5889" max="5889" width="15.5703125" style="63" customWidth="1"/>
    <col min="5890" max="5890" width="9.85546875" style="63" customWidth="1"/>
    <col min="5891" max="6144" width="9.140625" style="63"/>
    <col min="6145" max="6145" width="15.5703125" style="63" customWidth="1"/>
    <col min="6146" max="6146" width="9.85546875" style="63" customWidth="1"/>
    <col min="6147" max="6400" width="9.140625" style="63"/>
    <col min="6401" max="6401" width="15.5703125" style="63" customWidth="1"/>
    <col min="6402" max="6402" width="9.85546875" style="63" customWidth="1"/>
    <col min="6403" max="6656" width="9.140625" style="63"/>
    <col min="6657" max="6657" width="15.5703125" style="63" customWidth="1"/>
    <col min="6658" max="6658" width="9.85546875" style="63" customWidth="1"/>
    <col min="6659" max="6912" width="9.140625" style="63"/>
    <col min="6913" max="6913" width="15.5703125" style="63" customWidth="1"/>
    <col min="6914" max="6914" width="9.85546875" style="63" customWidth="1"/>
    <col min="6915" max="7168" width="9.140625" style="63"/>
    <col min="7169" max="7169" width="15.5703125" style="63" customWidth="1"/>
    <col min="7170" max="7170" width="9.85546875" style="63" customWidth="1"/>
    <col min="7171" max="7424" width="9.140625" style="63"/>
    <col min="7425" max="7425" width="15.5703125" style="63" customWidth="1"/>
    <col min="7426" max="7426" width="9.85546875" style="63" customWidth="1"/>
    <col min="7427" max="7680" width="9.140625" style="63"/>
    <col min="7681" max="7681" width="15.5703125" style="63" customWidth="1"/>
    <col min="7682" max="7682" width="9.85546875" style="63" customWidth="1"/>
    <col min="7683" max="7936" width="9.140625" style="63"/>
    <col min="7937" max="7937" width="15.5703125" style="63" customWidth="1"/>
    <col min="7938" max="7938" width="9.85546875" style="63" customWidth="1"/>
    <col min="7939" max="8192" width="9.140625" style="63"/>
    <col min="8193" max="8193" width="15.5703125" style="63" customWidth="1"/>
    <col min="8194" max="8194" width="9.85546875" style="63" customWidth="1"/>
    <col min="8195" max="8448" width="9.140625" style="63"/>
    <col min="8449" max="8449" width="15.5703125" style="63" customWidth="1"/>
    <col min="8450" max="8450" width="9.85546875" style="63" customWidth="1"/>
    <col min="8451" max="8704" width="9.140625" style="63"/>
    <col min="8705" max="8705" width="15.5703125" style="63" customWidth="1"/>
    <col min="8706" max="8706" width="9.85546875" style="63" customWidth="1"/>
    <col min="8707" max="8960" width="9.140625" style="63"/>
    <col min="8961" max="8961" width="15.5703125" style="63" customWidth="1"/>
    <col min="8962" max="8962" width="9.85546875" style="63" customWidth="1"/>
    <col min="8963" max="9216" width="9.140625" style="63"/>
    <col min="9217" max="9217" width="15.5703125" style="63" customWidth="1"/>
    <col min="9218" max="9218" width="9.85546875" style="63" customWidth="1"/>
    <col min="9219" max="9472" width="9.140625" style="63"/>
    <col min="9473" max="9473" width="15.5703125" style="63" customWidth="1"/>
    <col min="9474" max="9474" width="9.85546875" style="63" customWidth="1"/>
    <col min="9475" max="9728" width="9.140625" style="63"/>
    <col min="9729" max="9729" width="15.5703125" style="63" customWidth="1"/>
    <col min="9730" max="9730" width="9.85546875" style="63" customWidth="1"/>
    <col min="9731" max="9984" width="9.140625" style="63"/>
    <col min="9985" max="9985" width="15.5703125" style="63" customWidth="1"/>
    <col min="9986" max="9986" width="9.85546875" style="63" customWidth="1"/>
    <col min="9987" max="10240" width="9.140625" style="63"/>
    <col min="10241" max="10241" width="15.5703125" style="63" customWidth="1"/>
    <col min="10242" max="10242" width="9.85546875" style="63" customWidth="1"/>
    <col min="10243" max="10496" width="9.140625" style="63"/>
    <col min="10497" max="10497" width="15.5703125" style="63" customWidth="1"/>
    <col min="10498" max="10498" width="9.85546875" style="63" customWidth="1"/>
    <col min="10499" max="10752" width="9.140625" style="63"/>
    <col min="10753" max="10753" width="15.5703125" style="63" customWidth="1"/>
    <col min="10754" max="10754" width="9.85546875" style="63" customWidth="1"/>
    <col min="10755" max="11008" width="9.140625" style="63"/>
    <col min="11009" max="11009" width="15.5703125" style="63" customWidth="1"/>
    <col min="11010" max="11010" width="9.85546875" style="63" customWidth="1"/>
    <col min="11011" max="11264" width="9.140625" style="63"/>
    <col min="11265" max="11265" width="15.5703125" style="63" customWidth="1"/>
    <col min="11266" max="11266" width="9.85546875" style="63" customWidth="1"/>
    <col min="11267" max="11520" width="9.140625" style="63"/>
    <col min="11521" max="11521" width="15.5703125" style="63" customWidth="1"/>
    <col min="11522" max="11522" width="9.85546875" style="63" customWidth="1"/>
    <col min="11523" max="11776" width="9.140625" style="63"/>
    <col min="11777" max="11777" width="15.5703125" style="63" customWidth="1"/>
    <col min="11778" max="11778" width="9.85546875" style="63" customWidth="1"/>
    <col min="11779" max="12032" width="9.140625" style="63"/>
    <col min="12033" max="12033" width="15.5703125" style="63" customWidth="1"/>
    <col min="12034" max="12034" width="9.85546875" style="63" customWidth="1"/>
    <col min="12035" max="12288" width="9.140625" style="63"/>
    <col min="12289" max="12289" width="15.5703125" style="63" customWidth="1"/>
    <col min="12290" max="12290" width="9.85546875" style="63" customWidth="1"/>
    <col min="12291" max="12544" width="9.140625" style="63"/>
    <col min="12545" max="12545" width="15.5703125" style="63" customWidth="1"/>
    <col min="12546" max="12546" width="9.85546875" style="63" customWidth="1"/>
    <col min="12547" max="12800" width="9.140625" style="63"/>
    <col min="12801" max="12801" width="15.5703125" style="63" customWidth="1"/>
    <col min="12802" max="12802" width="9.85546875" style="63" customWidth="1"/>
    <col min="12803" max="13056" width="9.140625" style="63"/>
    <col min="13057" max="13057" width="15.5703125" style="63" customWidth="1"/>
    <col min="13058" max="13058" width="9.85546875" style="63" customWidth="1"/>
    <col min="13059" max="13312" width="9.140625" style="63"/>
    <col min="13313" max="13313" width="15.5703125" style="63" customWidth="1"/>
    <col min="13314" max="13314" width="9.85546875" style="63" customWidth="1"/>
    <col min="13315" max="13568" width="9.140625" style="63"/>
    <col min="13569" max="13569" width="15.5703125" style="63" customWidth="1"/>
    <col min="13570" max="13570" width="9.85546875" style="63" customWidth="1"/>
    <col min="13571" max="13824" width="9.140625" style="63"/>
    <col min="13825" max="13825" width="15.5703125" style="63" customWidth="1"/>
    <col min="13826" max="13826" width="9.85546875" style="63" customWidth="1"/>
    <col min="13827" max="14080" width="9.140625" style="63"/>
    <col min="14081" max="14081" width="15.5703125" style="63" customWidth="1"/>
    <col min="14082" max="14082" width="9.85546875" style="63" customWidth="1"/>
    <col min="14083" max="14336" width="9.140625" style="63"/>
    <col min="14337" max="14337" width="15.5703125" style="63" customWidth="1"/>
    <col min="14338" max="14338" width="9.85546875" style="63" customWidth="1"/>
    <col min="14339" max="14592" width="9.140625" style="63"/>
    <col min="14593" max="14593" width="15.5703125" style="63" customWidth="1"/>
    <col min="14594" max="14594" width="9.85546875" style="63" customWidth="1"/>
    <col min="14595" max="14848" width="9.140625" style="63"/>
    <col min="14849" max="14849" width="15.5703125" style="63" customWidth="1"/>
    <col min="14850" max="14850" width="9.85546875" style="63" customWidth="1"/>
    <col min="14851" max="15104" width="9.140625" style="63"/>
    <col min="15105" max="15105" width="15.5703125" style="63" customWidth="1"/>
    <col min="15106" max="15106" width="9.85546875" style="63" customWidth="1"/>
    <col min="15107" max="15360" width="9.140625" style="63"/>
    <col min="15361" max="15361" width="15.5703125" style="63" customWidth="1"/>
    <col min="15362" max="15362" width="9.85546875" style="63" customWidth="1"/>
    <col min="15363" max="15616" width="9.140625" style="63"/>
    <col min="15617" max="15617" width="15.5703125" style="63" customWidth="1"/>
    <col min="15618" max="15618" width="9.85546875" style="63" customWidth="1"/>
    <col min="15619" max="15872" width="9.140625" style="63"/>
    <col min="15873" max="15873" width="15.5703125" style="63" customWidth="1"/>
    <col min="15874" max="15874" width="9.85546875" style="63" customWidth="1"/>
    <col min="15875" max="16128" width="9.140625" style="63"/>
    <col min="16129" max="16129" width="15.5703125" style="63" customWidth="1"/>
    <col min="16130" max="16130" width="9.85546875" style="63" customWidth="1"/>
    <col min="16131" max="16384" width="9.140625" style="63"/>
  </cols>
  <sheetData>
    <row r="1" spans="1:2" x14ac:dyDescent="0.2">
      <c r="A1" s="63" t="s">
        <v>238</v>
      </c>
    </row>
    <row r="2" spans="1:2" x14ac:dyDescent="0.2">
      <c r="A2" s="63" t="s">
        <v>239</v>
      </c>
    </row>
    <row r="4" spans="1:2" x14ac:dyDescent="0.2">
      <c r="B4" s="63" t="s">
        <v>240</v>
      </c>
    </row>
    <row r="5" spans="1:2" x14ac:dyDescent="0.2">
      <c r="A5" s="64" t="s">
        <v>202</v>
      </c>
      <c r="B5" s="64" t="s">
        <v>241</v>
      </c>
    </row>
    <row r="6" spans="1:2" hidden="1" x14ac:dyDescent="0.2">
      <c r="A6" s="64" t="s">
        <v>242</v>
      </c>
      <c r="B6" s="65">
        <v>3.5731882269650002</v>
      </c>
    </row>
    <row r="7" spans="1:2" hidden="1" x14ac:dyDescent="0.2">
      <c r="A7" s="64" t="s">
        <v>243</v>
      </c>
      <c r="B7" s="65">
        <v>3.1786622283930002</v>
      </c>
    </row>
    <row r="8" spans="1:2" hidden="1" x14ac:dyDescent="0.2">
      <c r="A8" s="64" t="s">
        <v>244</v>
      </c>
      <c r="B8" s="65">
        <v>2.8933507476889999</v>
      </c>
    </row>
    <row r="9" spans="1:2" hidden="1" x14ac:dyDescent="0.2">
      <c r="A9" s="64" t="s">
        <v>245</v>
      </c>
      <c r="B9" s="65">
        <v>2.8906498618819998</v>
      </c>
    </row>
    <row r="10" spans="1:2" hidden="1" x14ac:dyDescent="0.2">
      <c r="A10" s="64" t="s">
        <v>246</v>
      </c>
      <c r="B10" s="65">
        <v>3.4466057988380001</v>
      </c>
    </row>
    <row r="11" spans="1:2" hidden="1" x14ac:dyDescent="0.2">
      <c r="A11" s="64" t="s">
        <v>247</v>
      </c>
      <c r="B11" s="65">
        <v>3.8467311396719999</v>
      </c>
    </row>
    <row r="12" spans="1:2" hidden="1" x14ac:dyDescent="0.2">
      <c r="A12" s="64" t="s">
        <v>248</v>
      </c>
      <c r="B12" s="65">
        <v>4.2089226043019998</v>
      </c>
    </row>
    <row r="13" spans="1:2" hidden="1" x14ac:dyDescent="0.2">
      <c r="A13" s="64" t="s">
        <v>249</v>
      </c>
      <c r="B13" s="65">
        <v>4.2154616893850001</v>
      </c>
    </row>
    <row r="14" spans="1:2" hidden="1" x14ac:dyDescent="0.2">
      <c r="A14" s="64" t="s">
        <v>250</v>
      </c>
      <c r="B14" s="65">
        <v>3.621334060448</v>
      </c>
    </row>
    <row r="15" spans="1:2" hidden="1" x14ac:dyDescent="0.2">
      <c r="A15" s="64" t="s">
        <v>251</v>
      </c>
      <c r="B15" s="65">
        <v>3.3547392795870001</v>
      </c>
    </row>
    <row r="16" spans="1:2" hidden="1" x14ac:dyDescent="0.2">
      <c r="A16" s="64" t="s">
        <v>252</v>
      </c>
      <c r="B16" s="65">
        <v>3.371448218826</v>
      </c>
    </row>
    <row r="17" spans="1:2" x14ac:dyDescent="0.2">
      <c r="A17" s="64" t="s">
        <v>253</v>
      </c>
      <c r="B17" s="65">
        <v>3.6922039792920001</v>
      </c>
    </row>
    <row r="18" spans="1:2" hidden="1" x14ac:dyDescent="0.2">
      <c r="A18" s="64" t="s">
        <v>254</v>
      </c>
      <c r="B18" s="65">
        <v>3.7130488070559999</v>
      </c>
    </row>
    <row r="19" spans="1:2" hidden="1" x14ac:dyDescent="0.2">
      <c r="A19" s="64" t="s">
        <v>255</v>
      </c>
      <c r="B19" s="65">
        <v>3.1705238933589999</v>
      </c>
    </row>
    <row r="20" spans="1:2" hidden="1" x14ac:dyDescent="0.2">
      <c r="A20" s="64" t="s">
        <v>256</v>
      </c>
      <c r="B20" s="65">
        <v>2.8206588642970001</v>
      </c>
    </row>
    <row r="21" spans="1:2" hidden="1" x14ac:dyDescent="0.2">
      <c r="A21" s="64" t="s">
        <v>257</v>
      </c>
      <c r="B21" s="65">
        <v>2.7616041226679999</v>
      </c>
    </row>
    <row r="22" spans="1:2" hidden="1" x14ac:dyDescent="0.2">
      <c r="A22" s="64" t="s">
        <v>258</v>
      </c>
      <c r="B22" s="65">
        <v>3.1134306423789999</v>
      </c>
    </row>
    <row r="23" spans="1:2" hidden="1" x14ac:dyDescent="0.2">
      <c r="A23" s="64" t="s">
        <v>259</v>
      </c>
      <c r="B23" s="65">
        <v>3.6005328424390002</v>
      </c>
    </row>
    <row r="24" spans="1:2" hidden="1" x14ac:dyDescent="0.2">
      <c r="A24" s="64" t="s">
        <v>260</v>
      </c>
      <c r="B24" s="65">
        <v>3.859055415496</v>
      </c>
    </row>
    <row r="25" spans="1:2" hidden="1" x14ac:dyDescent="0.2">
      <c r="A25" s="64" t="s">
        <v>261</v>
      </c>
      <c r="B25" s="65">
        <v>3.9897393886070001</v>
      </c>
    </row>
    <row r="26" spans="1:2" hidden="1" x14ac:dyDescent="0.2">
      <c r="A26" s="64" t="s">
        <v>262</v>
      </c>
      <c r="B26" s="65">
        <v>3.646087590414</v>
      </c>
    </row>
    <row r="27" spans="1:2" hidden="1" x14ac:dyDescent="0.2">
      <c r="A27" s="64" t="s">
        <v>263</v>
      </c>
      <c r="B27" s="65">
        <v>3.7416875574840001</v>
      </c>
    </row>
    <row r="28" spans="1:2" hidden="1" x14ac:dyDescent="0.2">
      <c r="A28" s="64" t="s">
        <v>264</v>
      </c>
      <c r="B28" s="65">
        <v>3.6936648158069998</v>
      </c>
    </row>
    <row r="29" spans="1:2" x14ac:dyDescent="0.2">
      <c r="A29" s="64" t="s">
        <v>265</v>
      </c>
      <c r="B29" s="65">
        <v>3.8198500400470001</v>
      </c>
    </row>
    <row r="30" spans="1:2" hidden="1" x14ac:dyDescent="0.2">
      <c r="A30" s="64" t="s">
        <v>266</v>
      </c>
      <c r="B30" s="65">
        <v>3.4830248649710001</v>
      </c>
    </row>
    <row r="31" spans="1:2" hidden="1" x14ac:dyDescent="0.2">
      <c r="A31" s="64" t="s">
        <v>267</v>
      </c>
      <c r="B31" s="65">
        <v>2.903846922959</v>
      </c>
    </row>
    <row r="32" spans="1:2" hidden="1" x14ac:dyDescent="0.2">
      <c r="A32" s="64" t="s">
        <v>268</v>
      </c>
      <c r="B32" s="65">
        <v>2.7392517440309998</v>
      </c>
    </row>
    <row r="33" spans="1:2" hidden="1" x14ac:dyDescent="0.2">
      <c r="A33" s="64" t="s">
        <v>269</v>
      </c>
      <c r="B33" s="65">
        <v>2.97196781258</v>
      </c>
    </row>
    <row r="34" spans="1:2" hidden="1" x14ac:dyDescent="0.2">
      <c r="A34" s="64" t="s">
        <v>270</v>
      </c>
      <c r="B34" s="65">
        <v>2.9261695051699999</v>
      </c>
    </row>
    <row r="35" spans="1:2" hidden="1" x14ac:dyDescent="0.2">
      <c r="A35" s="64" t="s">
        <v>271</v>
      </c>
      <c r="B35" s="65">
        <v>3.4591451816849998</v>
      </c>
    </row>
    <row r="36" spans="1:2" hidden="1" x14ac:dyDescent="0.2">
      <c r="A36" s="64" t="s">
        <v>272</v>
      </c>
      <c r="B36" s="65">
        <v>3.2956310658080001</v>
      </c>
    </row>
    <row r="37" spans="1:2" hidden="1" x14ac:dyDescent="0.2">
      <c r="A37" s="64" t="s">
        <v>273</v>
      </c>
      <c r="B37" s="65">
        <v>3.847558966547</v>
      </c>
    </row>
    <row r="38" spans="1:2" hidden="1" x14ac:dyDescent="0.2">
      <c r="A38" s="64" t="s">
        <v>274</v>
      </c>
      <c r="B38" s="65">
        <v>3.3421962976559998</v>
      </c>
    </row>
    <row r="39" spans="1:2" hidden="1" x14ac:dyDescent="0.2">
      <c r="A39" s="64" t="s">
        <v>275</v>
      </c>
      <c r="B39" s="65">
        <v>3.0337539248579999</v>
      </c>
    </row>
    <row r="40" spans="1:2" hidden="1" x14ac:dyDescent="0.2">
      <c r="A40" s="64" t="s">
        <v>276</v>
      </c>
      <c r="B40" s="65">
        <v>2.9533656306639999</v>
      </c>
    </row>
    <row r="41" spans="1:2" x14ac:dyDescent="0.2">
      <c r="A41" s="64" t="s">
        <v>277</v>
      </c>
      <c r="B41" s="65">
        <v>3.2893691380429999</v>
      </c>
    </row>
    <row r="42" spans="1:2" hidden="1" x14ac:dyDescent="0.2">
      <c r="A42" s="64" t="s">
        <v>278</v>
      </c>
      <c r="B42" s="65">
        <v>3.3758139005290002</v>
      </c>
    </row>
    <row r="43" spans="1:2" hidden="1" x14ac:dyDescent="0.2">
      <c r="A43" s="64" t="s">
        <v>279</v>
      </c>
      <c r="B43" s="65">
        <v>2.9323891262530002</v>
      </c>
    </row>
    <row r="44" spans="1:2" hidden="1" x14ac:dyDescent="0.2">
      <c r="A44" s="64" t="s">
        <v>280</v>
      </c>
      <c r="B44" s="65">
        <v>2.6621281860080002</v>
      </c>
    </row>
    <row r="45" spans="1:2" hidden="1" x14ac:dyDescent="0.2">
      <c r="A45" s="64" t="s">
        <v>281</v>
      </c>
      <c r="B45" s="65">
        <v>3.003906010413</v>
      </c>
    </row>
    <row r="46" spans="1:2" hidden="1" x14ac:dyDescent="0.2">
      <c r="A46" s="64" t="s">
        <v>282</v>
      </c>
      <c r="B46" s="65">
        <v>3.4397552829500002</v>
      </c>
    </row>
    <row r="47" spans="1:2" hidden="1" x14ac:dyDescent="0.2">
      <c r="A47" s="64" t="s">
        <v>283</v>
      </c>
      <c r="B47" s="65">
        <v>3.7545110296040001</v>
      </c>
    </row>
    <row r="48" spans="1:2" hidden="1" x14ac:dyDescent="0.2">
      <c r="A48" s="64" t="s">
        <v>284</v>
      </c>
      <c r="B48" s="65">
        <v>3.7179895068389999</v>
      </c>
    </row>
    <row r="49" spans="1:2" hidden="1" x14ac:dyDescent="0.2">
      <c r="A49" s="64" t="s">
        <v>285</v>
      </c>
      <c r="B49" s="65">
        <v>3.9714628162449999</v>
      </c>
    </row>
    <row r="50" spans="1:2" hidden="1" x14ac:dyDescent="0.2">
      <c r="A50" s="64" t="s">
        <v>286</v>
      </c>
      <c r="B50" s="65">
        <v>3.8738714585570002</v>
      </c>
    </row>
    <row r="51" spans="1:2" hidden="1" x14ac:dyDescent="0.2">
      <c r="A51" s="64" t="s">
        <v>287</v>
      </c>
      <c r="B51" s="65">
        <v>3.85588618363</v>
      </c>
    </row>
    <row r="52" spans="1:2" hidden="1" x14ac:dyDescent="0.2">
      <c r="A52" s="64" t="s">
        <v>288</v>
      </c>
      <c r="B52" s="65">
        <v>4.1914664799169996</v>
      </c>
    </row>
    <row r="53" spans="1:2" x14ac:dyDescent="0.2">
      <c r="A53" s="64" t="s">
        <v>289</v>
      </c>
      <c r="B53" s="65">
        <v>4.7508675696119997</v>
      </c>
    </row>
    <row r="54" spans="1:2" hidden="1" x14ac:dyDescent="0.2">
      <c r="A54" s="64" t="s">
        <v>290</v>
      </c>
      <c r="B54" s="65">
        <v>5.3096402946780001</v>
      </c>
    </row>
    <row r="55" spans="1:2" hidden="1" x14ac:dyDescent="0.2">
      <c r="A55" s="64" t="s">
        <v>291</v>
      </c>
      <c r="B55" s="65">
        <v>4.7920627358459997</v>
      </c>
    </row>
    <row r="56" spans="1:2" hidden="1" x14ac:dyDescent="0.2">
      <c r="A56" s="64" t="s">
        <v>292</v>
      </c>
      <c r="B56" s="65">
        <v>4.2900443781990001</v>
      </c>
    </row>
    <row r="57" spans="1:2" hidden="1" x14ac:dyDescent="0.2">
      <c r="A57" s="64" t="s">
        <v>293</v>
      </c>
      <c r="B57" s="65">
        <v>4.4674432434579998</v>
      </c>
    </row>
    <row r="58" spans="1:2" hidden="1" x14ac:dyDescent="0.2">
      <c r="A58" s="64" t="s">
        <v>294</v>
      </c>
      <c r="B58" s="65">
        <v>5.0610654894560003</v>
      </c>
    </row>
    <row r="59" spans="1:2" hidden="1" x14ac:dyDescent="0.2">
      <c r="A59" s="64" t="s">
        <v>295</v>
      </c>
      <c r="B59" s="65">
        <v>5.5285974620080003</v>
      </c>
    </row>
    <row r="60" spans="1:2" hidden="1" x14ac:dyDescent="0.2">
      <c r="A60" s="64" t="s">
        <v>296</v>
      </c>
      <c r="B60" s="65">
        <v>5.7272636461950004</v>
      </c>
    </row>
    <row r="61" spans="1:2" hidden="1" x14ac:dyDescent="0.2">
      <c r="A61" s="64" t="s">
        <v>297</v>
      </c>
      <c r="B61" s="65">
        <v>5.4591553811819997</v>
      </c>
    </row>
    <row r="62" spans="1:2" hidden="1" x14ac:dyDescent="0.2">
      <c r="A62" s="64" t="s">
        <v>298</v>
      </c>
      <c r="B62" s="65">
        <v>5.2642391215600002</v>
      </c>
    </row>
    <row r="63" spans="1:2" hidden="1" x14ac:dyDescent="0.2">
      <c r="A63" s="64" t="s">
        <v>299</v>
      </c>
      <c r="B63" s="65">
        <v>4.718677618249</v>
      </c>
    </row>
    <row r="64" spans="1:2" hidden="1" x14ac:dyDescent="0.2">
      <c r="A64" s="64" t="s">
        <v>300</v>
      </c>
      <c r="B64" s="65">
        <v>5.0381969784400003</v>
      </c>
    </row>
    <row r="65" spans="1:2" x14ac:dyDescent="0.2">
      <c r="A65" s="64" t="s">
        <v>301</v>
      </c>
      <c r="B65" s="65">
        <v>5.2935090545619996</v>
      </c>
    </row>
    <row r="66" spans="1:2" hidden="1" x14ac:dyDescent="0.2">
      <c r="A66" s="64" t="s">
        <v>302</v>
      </c>
      <c r="B66" s="65">
        <v>5.1060296136429999</v>
      </c>
    </row>
    <row r="67" spans="1:2" hidden="1" x14ac:dyDescent="0.2">
      <c r="A67" s="64" t="s">
        <v>303</v>
      </c>
      <c r="B67" s="65">
        <v>4.6796676938230002</v>
      </c>
    </row>
    <row r="68" spans="1:2" hidden="1" x14ac:dyDescent="0.2">
      <c r="A68" s="64" t="s">
        <v>304</v>
      </c>
      <c r="B68" s="65">
        <v>4.5846335503309996</v>
      </c>
    </row>
    <row r="69" spans="1:2" hidden="1" x14ac:dyDescent="0.2">
      <c r="A69" s="64" t="s">
        <v>305</v>
      </c>
      <c r="B69" s="65">
        <v>4.8898524204329998</v>
      </c>
    </row>
    <row r="70" spans="1:2" hidden="1" x14ac:dyDescent="0.2">
      <c r="A70" s="64" t="s">
        <v>306</v>
      </c>
      <c r="B70" s="65">
        <v>5.4154902156659999</v>
      </c>
    </row>
    <row r="71" spans="1:2" hidden="1" x14ac:dyDescent="0.2">
      <c r="A71" s="64" t="s">
        <v>307</v>
      </c>
      <c r="B71" s="65">
        <v>5.746852810199</v>
      </c>
    </row>
    <row r="72" spans="1:2" hidden="1" x14ac:dyDescent="0.2">
      <c r="A72" s="64" t="s">
        <v>308</v>
      </c>
      <c r="B72" s="65">
        <v>5.7993117863370003</v>
      </c>
    </row>
    <row r="73" spans="1:2" hidden="1" x14ac:dyDescent="0.2">
      <c r="A73" s="64" t="s">
        <v>309</v>
      </c>
      <c r="B73" s="65">
        <v>5.6192660956329998</v>
      </c>
    </row>
    <row r="74" spans="1:2" hidden="1" x14ac:dyDescent="0.2">
      <c r="A74" s="64" t="s">
        <v>310</v>
      </c>
      <c r="B74" s="65">
        <v>5.5891426913949998</v>
      </c>
    </row>
    <row r="75" spans="1:2" hidden="1" x14ac:dyDescent="0.2">
      <c r="A75" s="64" t="s">
        <v>311</v>
      </c>
      <c r="B75" s="65">
        <v>5.4863964483740002</v>
      </c>
    </row>
    <row r="76" spans="1:2" hidden="1" x14ac:dyDescent="0.2">
      <c r="A76" s="64" t="s">
        <v>312</v>
      </c>
      <c r="B76" s="65">
        <v>5.147141998515</v>
      </c>
    </row>
    <row r="77" spans="1:2" x14ac:dyDescent="0.2">
      <c r="A77" s="64" t="s">
        <v>313</v>
      </c>
      <c r="B77" s="65">
        <v>4.8989272884849999</v>
      </c>
    </row>
    <row r="78" spans="1:2" hidden="1" x14ac:dyDescent="0.2">
      <c r="A78" s="64" t="s">
        <v>314</v>
      </c>
      <c r="B78" s="65">
        <v>4.803115837539</v>
      </c>
    </row>
    <row r="79" spans="1:2" hidden="1" x14ac:dyDescent="0.2">
      <c r="A79" s="64" t="s">
        <v>315</v>
      </c>
      <c r="B79" s="65">
        <v>5.2188578526229996</v>
      </c>
    </row>
    <row r="80" spans="1:2" hidden="1" x14ac:dyDescent="0.2">
      <c r="A80" s="64" t="s">
        <v>316</v>
      </c>
      <c r="B80" s="65">
        <v>5.3892346080599998</v>
      </c>
    </row>
    <row r="81" spans="1:2" hidden="1" x14ac:dyDescent="0.2">
      <c r="A81" s="64" t="s">
        <v>317</v>
      </c>
      <c r="B81" s="65">
        <v>5.7054006706280003</v>
      </c>
    </row>
    <row r="82" spans="1:2" hidden="1" x14ac:dyDescent="0.2">
      <c r="A82" s="64" t="s">
        <v>318</v>
      </c>
      <c r="B82" s="65">
        <v>5.6407774552610004</v>
      </c>
    </row>
    <row r="83" spans="1:2" hidden="1" x14ac:dyDescent="0.2">
      <c r="A83" s="64" t="s">
        <v>319</v>
      </c>
      <c r="B83" s="65">
        <v>5.5245632013700003</v>
      </c>
    </row>
    <row r="84" spans="1:2" hidden="1" x14ac:dyDescent="0.2">
      <c r="A84" s="64" t="s">
        <v>320</v>
      </c>
      <c r="B84" s="65">
        <v>5.4760876459799999</v>
      </c>
    </row>
    <row r="85" spans="1:2" hidden="1" x14ac:dyDescent="0.2">
      <c r="A85" s="64" t="s">
        <v>321</v>
      </c>
      <c r="B85" s="65">
        <v>5.4454668945220002</v>
      </c>
    </row>
    <row r="86" spans="1:2" hidden="1" x14ac:dyDescent="0.2">
      <c r="A86" s="64" t="s">
        <v>322</v>
      </c>
      <c r="B86" s="65">
        <v>5.4008694824879999</v>
      </c>
    </row>
    <row r="87" spans="1:2" hidden="1" x14ac:dyDescent="0.2">
      <c r="A87" s="64" t="s">
        <v>323</v>
      </c>
      <c r="B87" s="65">
        <v>5.2730102533460004</v>
      </c>
    </row>
    <row r="88" spans="1:2" hidden="1" x14ac:dyDescent="0.2">
      <c r="A88" s="64" t="s">
        <v>324</v>
      </c>
      <c r="B88" s="65">
        <v>4.8926986831960004</v>
      </c>
    </row>
    <row r="89" spans="1:2" x14ac:dyDescent="0.2">
      <c r="A89" s="64" t="s">
        <v>325</v>
      </c>
      <c r="B89" s="65">
        <v>4.7524487335029999</v>
      </c>
    </row>
    <row r="90" spans="1:2" hidden="1" x14ac:dyDescent="0.2">
      <c r="A90" s="64" t="s">
        <v>326</v>
      </c>
      <c r="B90" s="65">
        <v>4.3880607472089999</v>
      </c>
    </row>
    <row r="91" spans="1:2" hidden="1" x14ac:dyDescent="0.2">
      <c r="A91" s="64" t="s">
        <v>327</v>
      </c>
      <c r="B91" s="65">
        <v>4.9253253866950004</v>
      </c>
    </row>
    <row r="92" spans="1:2" hidden="1" x14ac:dyDescent="0.2">
      <c r="A92" s="64" t="s">
        <v>328</v>
      </c>
      <c r="B92" s="65">
        <v>4.3114913571970002</v>
      </c>
    </row>
    <row r="93" spans="1:2" hidden="1" x14ac:dyDescent="0.2">
      <c r="A93" s="64" t="s">
        <v>329</v>
      </c>
      <c r="B93" s="65">
        <v>4.5892507852540003</v>
      </c>
    </row>
    <row r="94" spans="1:2" hidden="1" x14ac:dyDescent="0.2">
      <c r="A94" s="64" t="s">
        <v>330</v>
      </c>
      <c r="B94" s="65">
        <v>4.0099422765739998</v>
      </c>
    </row>
    <row r="95" spans="1:2" hidden="1" x14ac:dyDescent="0.2">
      <c r="A95" s="64" t="s">
        <v>331</v>
      </c>
      <c r="B95" s="65">
        <v>4.8535155104300003</v>
      </c>
    </row>
    <row r="96" spans="1:2" hidden="1" x14ac:dyDescent="0.2">
      <c r="A96" s="64" t="s">
        <v>332</v>
      </c>
      <c r="B96" s="65">
        <v>4.827066368164</v>
      </c>
    </row>
    <row r="97" spans="1:2" hidden="1" x14ac:dyDescent="0.2">
      <c r="A97" s="64" t="s">
        <v>333</v>
      </c>
      <c r="B97" s="65">
        <v>5.3860165377579996</v>
      </c>
    </row>
    <row r="98" spans="1:2" hidden="1" x14ac:dyDescent="0.2">
      <c r="A98" s="64" t="s">
        <v>334</v>
      </c>
      <c r="B98" s="65">
        <v>5.3160083548710002</v>
      </c>
    </row>
    <row r="99" spans="1:2" hidden="1" x14ac:dyDescent="0.2">
      <c r="A99" s="64" t="s">
        <v>335</v>
      </c>
      <c r="B99" s="65">
        <v>5.3135037045239999</v>
      </c>
    </row>
    <row r="100" spans="1:2" hidden="1" x14ac:dyDescent="0.2">
      <c r="A100" s="64" t="s">
        <v>336</v>
      </c>
      <c r="B100" s="65">
        <v>4.8978600241040002</v>
      </c>
    </row>
    <row r="101" spans="1:2" x14ac:dyDescent="0.2">
      <c r="A101" s="64" t="s">
        <v>337</v>
      </c>
      <c r="B101" s="65">
        <v>4.4043424243129996</v>
      </c>
    </row>
    <row r="102" spans="1:2" hidden="1" x14ac:dyDescent="0.2">
      <c r="A102" s="64" t="s">
        <v>338</v>
      </c>
      <c r="B102" s="65">
        <v>4.3537865456829996</v>
      </c>
    </row>
    <row r="103" spans="1:2" hidden="1" x14ac:dyDescent="0.2">
      <c r="A103" s="64" t="s">
        <v>339</v>
      </c>
      <c r="B103" s="65">
        <v>4.2233927745499997</v>
      </c>
    </row>
    <row r="104" spans="1:2" hidden="1" x14ac:dyDescent="0.2">
      <c r="A104" s="64" t="s">
        <v>340</v>
      </c>
      <c r="B104" s="65">
        <v>4.4223099292720001</v>
      </c>
    </row>
    <row r="105" spans="1:2" hidden="1" x14ac:dyDescent="0.2">
      <c r="A105" s="64" t="s">
        <v>341</v>
      </c>
      <c r="B105" s="65">
        <v>4.5110851010830002</v>
      </c>
    </row>
    <row r="106" spans="1:2" hidden="1" x14ac:dyDescent="0.2">
      <c r="A106" s="64" t="s">
        <v>342</v>
      </c>
      <c r="B106" s="65">
        <v>4.8499198305939997</v>
      </c>
    </row>
    <row r="107" spans="1:2" hidden="1" x14ac:dyDescent="0.2">
      <c r="A107" s="64" t="s">
        <v>343</v>
      </c>
      <c r="B107" s="65">
        <v>5.4214029997880004</v>
      </c>
    </row>
    <row r="108" spans="1:2" hidden="1" x14ac:dyDescent="0.2">
      <c r="A108" s="64" t="s">
        <v>344</v>
      </c>
      <c r="B108" s="65">
        <v>5.622109291178</v>
      </c>
    </row>
    <row r="109" spans="1:2" hidden="1" x14ac:dyDescent="0.2">
      <c r="A109" s="64" t="s">
        <v>345</v>
      </c>
      <c r="B109" s="65">
        <v>5.5676400311809999</v>
      </c>
    </row>
    <row r="110" spans="1:2" hidden="1" x14ac:dyDescent="0.2">
      <c r="A110" s="64" t="s">
        <v>346</v>
      </c>
      <c r="B110" s="65">
        <v>4.9512289143289996</v>
      </c>
    </row>
    <row r="111" spans="1:2" hidden="1" x14ac:dyDescent="0.2">
      <c r="A111" s="64" t="s">
        <v>347</v>
      </c>
      <c r="B111" s="65">
        <v>5.1298541949379999</v>
      </c>
    </row>
    <row r="112" spans="1:2" hidden="1" x14ac:dyDescent="0.2">
      <c r="A112" s="64" t="s">
        <v>348</v>
      </c>
      <c r="B112" s="65">
        <v>5.1515674722810001</v>
      </c>
    </row>
    <row r="113" spans="1:2" x14ac:dyDescent="0.2">
      <c r="A113" s="64" t="s">
        <v>349</v>
      </c>
      <c r="B113" s="65">
        <v>5.4447511022880004</v>
      </c>
    </row>
    <row r="114" spans="1:2" hidden="1" x14ac:dyDescent="0.2">
      <c r="A114" s="64" t="s">
        <v>350</v>
      </c>
      <c r="B114" s="65">
        <v>5.2304131124489999</v>
      </c>
    </row>
    <row r="115" spans="1:2" hidden="1" x14ac:dyDescent="0.2">
      <c r="A115" s="64" t="s">
        <v>351</v>
      </c>
      <c r="B115" s="65">
        <v>4.7518610038549998</v>
      </c>
    </row>
    <row r="116" spans="1:2" hidden="1" x14ac:dyDescent="0.2">
      <c r="A116" s="64" t="s">
        <v>352</v>
      </c>
      <c r="B116" s="65">
        <v>4.8573980083870003</v>
      </c>
    </row>
    <row r="117" spans="1:2" hidden="1" x14ac:dyDescent="0.2">
      <c r="A117" s="64" t="s">
        <v>353</v>
      </c>
      <c r="B117" s="65">
        <v>4.9873976390539996</v>
      </c>
    </row>
    <row r="118" spans="1:2" hidden="1" x14ac:dyDescent="0.2">
      <c r="A118" s="64" t="s">
        <v>354</v>
      </c>
      <c r="B118" s="65">
        <v>5.6184508290449999</v>
      </c>
    </row>
    <row r="119" spans="1:2" hidden="1" x14ac:dyDescent="0.2">
      <c r="A119" s="64" t="s">
        <v>355</v>
      </c>
      <c r="B119" s="65">
        <v>5.7812175767770002</v>
      </c>
    </row>
    <row r="120" spans="1:2" hidden="1" x14ac:dyDescent="0.2">
      <c r="A120" s="64" t="s">
        <v>356</v>
      </c>
      <c r="B120" s="65">
        <v>5.9090155126999999</v>
      </c>
    </row>
    <row r="121" spans="1:2" hidden="1" x14ac:dyDescent="0.2">
      <c r="A121" s="64" t="s">
        <v>357</v>
      </c>
      <c r="B121" s="65">
        <v>5.7412613848309997</v>
      </c>
    </row>
    <row r="122" spans="1:2" hidden="1" x14ac:dyDescent="0.2">
      <c r="A122" s="64" t="s">
        <v>358</v>
      </c>
      <c r="B122" s="65">
        <v>5.1943997545030003</v>
      </c>
    </row>
    <row r="123" spans="1:2" hidden="1" x14ac:dyDescent="0.2">
      <c r="A123" s="64" t="s">
        <v>359</v>
      </c>
      <c r="B123" s="65">
        <v>4.8848859537919997</v>
      </c>
    </row>
    <row r="124" spans="1:2" hidden="1" x14ac:dyDescent="0.2">
      <c r="A124" s="64" t="s">
        <v>360</v>
      </c>
      <c r="B124" s="65">
        <v>4.5646224101159998</v>
      </c>
    </row>
    <row r="125" spans="1:2" x14ac:dyDescent="0.2">
      <c r="A125" s="64" t="s">
        <v>361</v>
      </c>
      <c r="B125" s="65">
        <v>4.3603397418109999</v>
      </c>
    </row>
    <row r="126" spans="1:2" hidden="1" x14ac:dyDescent="0.2">
      <c r="A126" s="64" t="s">
        <v>362</v>
      </c>
      <c r="B126" s="65">
        <v>4.0081683510539996</v>
      </c>
    </row>
    <row r="127" spans="1:2" hidden="1" x14ac:dyDescent="0.2">
      <c r="A127" s="64" t="s">
        <v>363</v>
      </c>
      <c r="B127" s="65">
        <v>4.117363002896</v>
      </c>
    </row>
    <row r="128" spans="1:2" hidden="1" x14ac:dyDescent="0.2">
      <c r="A128" s="64" t="s">
        <v>364</v>
      </c>
      <c r="B128" s="65">
        <v>4.7207779161790002</v>
      </c>
    </row>
    <row r="129" spans="1:2" hidden="1" x14ac:dyDescent="0.2">
      <c r="A129" s="64" t="s">
        <v>365</v>
      </c>
      <c r="B129" s="65">
        <v>5.2379364681269998</v>
      </c>
    </row>
    <row r="130" spans="1:2" hidden="1" x14ac:dyDescent="0.2">
      <c r="A130" s="64" t="s">
        <v>366</v>
      </c>
      <c r="B130" s="65">
        <v>5.3937387482460002</v>
      </c>
    </row>
    <row r="131" spans="1:2" hidden="1" x14ac:dyDescent="0.2">
      <c r="A131" s="64" t="s">
        <v>367</v>
      </c>
      <c r="B131" s="65">
        <v>5.2955397235500001</v>
      </c>
    </row>
    <row r="132" spans="1:2" hidden="1" x14ac:dyDescent="0.2">
      <c r="A132" s="64" t="s">
        <v>368</v>
      </c>
      <c r="B132" s="65">
        <v>5.1414082245420003</v>
      </c>
    </row>
    <row r="133" spans="1:2" hidden="1" x14ac:dyDescent="0.2">
      <c r="A133" s="64" t="s">
        <v>369</v>
      </c>
      <c r="B133" s="65">
        <v>4.885999615906</v>
      </c>
    </row>
    <row r="134" spans="1:2" hidden="1" x14ac:dyDescent="0.2">
      <c r="A134" s="64" t="s">
        <v>370</v>
      </c>
      <c r="B134" s="65">
        <v>4.4487562177060003</v>
      </c>
    </row>
    <row r="135" spans="1:2" hidden="1" x14ac:dyDescent="0.2">
      <c r="A135" s="64" t="s">
        <v>371</v>
      </c>
      <c r="B135" s="65">
        <v>4.290843954763</v>
      </c>
    </row>
    <row r="136" spans="1:2" hidden="1" x14ac:dyDescent="0.2">
      <c r="A136" s="64" t="s">
        <v>372</v>
      </c>
      <c r="B136" s="65">
        <v>4.3222439109749997</v>
      </c>
    </row>
    <row r="137" spans="1:2" x14ac:dyDescent="0.2">
      <c r="A137" s="64" t="s">
        <v>373</v>
      </c>
      <c r="B137" s="65">
        <v>4.2843121615759996</v>
      </c>
    </row>
    <row r="138" spans="1:2" hidden="1" x14ac:dyDescent="0.2">
      <c r="A138" s="64" t="s">
        <v>374</v>
      </c>
      <c r="B138" s="65">
        <v>4.162399896158</v>
      </c>
    </row>
    <row r="139" spans="1:2" hidden="1" x14ac:dyDescent="0.2">
      <c r="A139" s="64" t="s">
        <v>375</v>
      </c>
      <c r="B139" s="65">
        <v>4.0139479975289998</v>
      </c>
    </row>
    <row r="140" spans="1:2" hidden="1" x14ac:dyDescent="0.2">
      <c r="A140" s="64" t="s">
        <v>376</v>
      </c>
      <c r="B140" s="65">
        <v>3.9510213664579998</v>
      </c>
    </row>
    <row r="141" spans="1:2" hidden="1" x14ac:dyDescent="0.2">
      <c r="A141" s="64" t="s">
        <v>377</v>
      </c>
      <c r="B141" s="65">
        <v>3.785411010147</v>
      </c>
    </row>
    <row r="142" spans="1:2" hidden="1" x14ac:dyDescent="0.2">
      <c r="A142" s="64" t="s">
        <v>378</v>
      </c>
      <c r="B142" s="65">
        <v>3.5637381992580002</v>
      </c>
    </row>
    <row r="143" spans="1:2" hidden="1" x14ac:dyDescent="0.2">
      <c r="A143" s="64" t="s">
        <v>379</v>
      </c>
      <c r="B143" s="65">
        <v>3.4799785270579999</v>
      </c>
    </row>
    <row r="144" spans="1:2" hidden="1" x14ac:dyDescent="0.2">
      <c r="A144" s="64" t="s">
        <v>380</v>
      </c>
      <c r="B144" s="65">
        <v>3.538384503364</v>
      </c>
    </row>
    <row r="145" spans="1:2" hidden="1" x14ac:dyDescent="0.2">
      <c r="A145" s="64" t="s">
        <v>381</v>
      </c>
      <c r="B145" s="65">
        <v>3.4637605417800001</v>
      </c>
    </row>
    <row r="146" spans="1:2" hidden="1" x14ac:dyDescent="0.2">
      <c r="A146" s="64" t="s">
        <v>382</v>
      </c>
      <c r="B146" s="65">
        <v>3.229107288872</v>
      </c>
    </row>
    <row r="147" spans="1:2" hidden="1" x14ac:dyDescent="0.2">
      <c r="A147" s="64" t="s">
        <v>383</v>
      </c>
      <c r="B147" s="65">
        <v>3.3433010500020002</v>
      </c>
    </row>
    <row r="148" spans="1:2" hidden="1" x14ac:dyDescent="0.2">
      <c r="A148" s="64" t="s">
        <v>384</v>
      </c>
      <c r="B148" s="65">
        <v>3.329561430484</v>
      </c>
    </row>
    <row r="149" spans="1:2" x14ac:dyDescent="0.2">
      <c r="A149" s="64" t="s">
        <v>385</v>
      </c>
      <c r="B149" s="65">
        <v>3.295772664662</v>
      </c>
    </row>
    <row r="150" spans="1:2" hidden="1" x14ac:dyDescent="0.2">
      <c r="A150" s="64" t="s">
        <v>386</v>
      </c>
      <c r="B150" s="65">
        <v>2.6990904534390001</v>
      </c>
    </row>
    <row r="151" spans="1:2" hidden="1" x14ac:dyDescent="0.2">
      <c r="A151" s="64" t="s">
        <v>387</v>
      </c>
      <c r="B151" s="65">
        <v>2.646939505702</v>
      </c>
    </row>
    <row r="152" spans="1:2" hidden="1" x14ac:dyDescent="0.2">
      <c r="A152" s="64" t="s">
        <v>388</v>
      </c>
      <c r="B152" s="65">
        <v>2.6491109162740001</v>
      </c>
    </row>
    <row r="153" spans="1:2" hidden="1" x14ac:dyDescent="0.2">
      <c r="A153" s="64" t="s">
        <v>389</v>
      </c>
      <c r="B153" s="65">
        <v>2.4918108246780002</v>
      </c>
    </row>
    <row r="154" spans="1:2" hidden="1" x14ac:dyDescent="0.2">
      <c r="A154" s="64" t="s">
        <v>390</v>
      </c>
      <c r="B154" s="65">
        <v>2.3434056166669999</v>
      </c>
    </row>
    <row r="155" spans="1:2" hidden="1" x14ac:dyDescent="0.2">
      <c r="A155" s="64" t="s">
        <v>391</v>
      </c>
      <c r="B155" s="65">
        <v>2.598776163333</v>
      </c>
    </row>
    <row r="156" spans="1:2" hidden="1" x14ac:dyDescent="0.2">
      <c r="A156" s="64" t="s">
        <v>392</v>
      </c>
      <c r="B156" s="65">
        <v>2.933755253333</v>
      </c>
    </row>
    <row r="157" spans="1:2" hidden="1" x14ac:dyDescent="0.2">
      <c r="A157" s="64" t="s">
        <v>393</v>
      </c>
      <c r="B157" s="65">
        <v>2.9326401433329998</v>
      </c>
    </row>
    <row r="158" spans="1:2" hidden="1" x14ac:dyDescent="0.2">
      <c r="A158" s="64" t="s">
        <v>394</v>
      </c>
      <c r="B158" s="65">
        <v>2.9365409033329999</v>
      </c>
    </row>
    <row r="159" spans="1:2" hidden="1" x14ac:dyDescent="0.2">
      <c r="A159" s="64" t="s">
        <v>395</v>
      </c>
      <c r="B159" s="65">
        <v>2.660853046667</v>
      </c>
    </row>
    <row r="160" spans="1:2" hidden="1" x14ac:dyDescent="0.2">
      <c r="A160" s="64" t="s">
        <v>396</v>
      </c>
      <c r="B160" s="65">
        <v>2.701816463333</v>
      </c>
    </row>
    <row r="161" spans="1:2" x14ac:dyDescent="0.2">
      <c r="A161" s="64" t="s">
        <v>397</v>
      </c>
      <c r="B161" s="65">
        <v>2.2520568566670001</v>
      </c>
    </row>
    <row r="162" spans="1:2" hidden="1" x14ac:dyDescent="0.2">
      <c r="A162" s="64" t="s">
        <v>398</v>
      </c>
      <c r="B162" s="65">
        <v>2.1217148633330001</v>
      </c>
    </row>
    <row r="163" spans="1:2" hidden="1" x14ac:dyDescent="0.2">
      <c r="A163" s="64" t="s">
        <v>399</v>
      </c>
      <c r="B163" s="65">
        <v>2.0992205400000001</v>
      </c>
    </row>
    <row r="164" spans="1:2" hidden="1" x14ac:dyDescent="0.2">
      <c r="A164" s="64" t="s">
        <v>400</v>
      </c>
      <c r="B164" s="65">
        <v>2.5350799766669998</v>
      </c>
    </row>
    <row r="165" spans="1:2" hidden="1" x14ac:dyDescent="0.2">
      <c r="A165" s="64" t="s">
        <v>401</v>
      </c>
      <c r="B165" s="65">
        <v>3.005468903333</v>
      </c>
    </row>
    <row r="166" spans="1:2" hidden="1" x14ac:dyDescent="0.2">
      <c r="A166" s="64" t="s">
        <v>402</v>
      </c>
      <c r="B166" s="65">
        <v>3.1291138233329998</v>
      </c>
    </row>
    <row r="167" spans="1:2" hidden="1" x14ac:dyDescent="0.2">
      <c r="A167" s="64" t="s">
        <v>403</v>
      </c>
      <c r="B167" s="65">
        <v>3.047877596667</v>
      </c>
    </row>
    <row r="168" spans="1:2" hidden="1" x14ac:dyDescent="0.2">
      <c r="A168" s="64" t="s">
        <v>404</v>
      </c>
      <c r="B168" s="65">
        <v>3.00590555</v>
      </c>
    </row>
    <row r="169" spans="1:2" hidden="1" x14ac:dyDescent="0.2">
      <c r="A169" s="64" t="s">
        <v>405</v>
      </c>
      <c r="B169" s="65">
        <v>2.9505556166670002</v>
      </c>
    </row>
    <row r="170" spans="1:2" hidden="1" x14ac:dyDescent="0.2">
      <c r="A170" s="64" t="s">
        <v>406</v>
      </c>
      <c r="B170" s="65">
        <v>2.7960271300000001</v>
      </c>
    </row>
    <row r="171" spans="1:2" hidden="1" x14ac:dyDescent="0.2">
      <c r="A171" s="64" t="s">
        <v>407</v>
      </c>
      <c r="B171" s="65">
        <v>2.5936000233329999</v>
      </c>
    </row>
    <row r="172" spans="1:2" hidden="1" x14ac:dyDescent="0.2">
      <c r="A172" s="64" t="s">
        <v>408</v>
      </c>
      <c r="B172" s="65">
        <v>2.4670080400000001</v>
      </c>
    </row>
    <row r="173" spans="1:2" x14ac:dyDescent="0.2">
      <c r="A173" s="64" t="s">
        <v>409</v>
      </c>
      <c r="B173" s="65">
        <v>2.3590798866670002</v>
      </c>
    </row>
    <row r="174" spans="1:2" hidden="1" x14ac:dyDescent="0.2">
      <c r="A174" s="63" t="s">
        <v>410</v>
      </c>
    </row>
    <row r="175" spans="1:2" hidden="1" x14ac:dyDescent="0.2">
      <c r="A175" s="63" t="s">
        <v>411</v>
      </c>
    </row>
    <row r="176" spans="1:2" hidden="1" x14ac:dyDescent="0.2">
      <c r="A176" s="63" t="s">
        <v>412</v>
      </c>
    </row>
    <row r="178" spans="1:1" x14ac:dyDescent="0.2">
      <c r="A178" s="63" t="s">
        <v>413</v>
      </c>
    </row>
  </sheetData>
  <autoFilter ref="A5:B176">
    <filterColumn colId="0">
      <filters>
        <filter val="2006/02"/>
        <filter val="2007/02"/>
        <filter val="2008/02"/>
        <filter val="2009/02"/>
        <filter val="2010/02"/>
        <filter val="2011/02"/>
        <filter val="2012/02"/>
        <filter val="2013/02"/>
        <filter val="2014/02"/>
        <filter val="2015/02"/>
        <filter val="2016/02"/>
        <filter val="2017/02"/>
        <filter val="2018/02"/>
        <filter val="2019/02"/>
      </filters>
    </filterColumn>
  </autoFilter>
  <pageMargins left="0.75" right="0.75" top="1" bottom="1" header="0.5" footer="0.5"/>
  <pageSetup orientation="portrait" horizontalDpi="300" verticalDpi="300" copies="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A2" sqref="A2"/>
    </sheetView>
  </sheetViews>
  <sheetFormatPr baseColWidth="10" defaultRowHeight="12.75" x14ac:dyDescent="0.2"/>
  <cols>
    <col min="1" max="1" width="11.42578125" style="63"/>
    <col min="2" max="2" width="6.5703125" style="63" customWidth="1"/>
    <col min="3" max="257" width="11.42578125" style="63"/>
    <col min="258" max="258" width="6.5703125" style="63" customWidth="1"/>
    <col min="259" max="513" width="11.42578125" style="63"/>
    <col min="514" max="514" width="6.5703125" style="63" customWidth="1"/>
    <col min="515" max="769" width="11.42578125" style="63"/>
    <col min="770" max="770" width="6.5703125" style="63" customWidth="1"/>
    <col min="771" max="1025" width="11.42578125" style="63"/>
    <col min="1026" max="1026" width="6.5703125" style="63" customWidth="1"/>
    <col min="1027" max="1281" width="11.42578125" style="63"/>
    <col min="1282" max="1282" width="6.5703125" style="63" customWidth="1"/>
    <col min="1283" max="1537" width="11.42578125" style="63"/>
    <col min="1538" max="1538" width="6.5703125" style="63" customWidth="1"/>
    <col min="1539" max="1793" width="11.42578125" style="63"/>
    <col min="1794" max="1794" width="6.5703125" style="63" customWidth="1"/>
    <col min="1795" max="2049" width="11.42578125" style="63"/>
    <col min="2050" max="2050" width="6.5703125" style="63" customWidth="1"/>
    <col min="2051" max="2305" width="11.42578125" style="63"/>
    <col min="2306" max="2306" width="6.5703125" style="63" customWidth="1"/>
    <col min="2307" max="2561" width="11.42578125" style="63"/>
    <col min="2562" max="2562" width="6.5703125" style="63" customWidth="1"/>
    <col min="2563" max="2817" width="11.42578125" style="63"/>
    <col min="2818" max="2818" width="6.5703125" style="63" customWidth="1"/>
    <col min="2819" max="3073" width="11.42578125" style="63"/>
    <col min="3074" max="3074" width="6.5703125" style="63" customWidth="1"/>
    <col min="3075" max="3329" width="11.42578125" style="63"/>
    <col min="3330" max="3330" width="6.5703125" style="63" customWidth="1"/>
    <col min="3331" max="3585" width="11.42578125" style="63"/>
    <col min="3586" max="3586" width="6.5703125" style="63" customWidth="1"/>
    <col min="3587" max="3841" width="11.42578125" style="63"/>
    <col min="3842" max="3842" width="6.5703125" style="63" customWidth="1"/>
    <col min="3843" max="4097" width="11.42578125" style="63"/>
    <col min="4098" max="4098" width="6.5703125" style="63" customWidth="1"/>
    <col min="4099" max="4353" width="11.42578125" style="63"/>
    <col min="4354" max="4354" width="6.5703125" style="63" customWidth="1"/>
    <col min="4355" max="4609" width="11.42578125" style="63"/>
    <col min="4610" max="4610" width="6.5703125" style="63" customWidth="1"/>
    <col min="4611" max="4865" width="11.42578125" style="63"/>
    <col min="4866" max="4866" width="6.5703125" style="63" customWidth="1"/>
    <col min="4867" max="5121" width="11.42578125" style="63"/>
    <col min="5122" max="5122" width="6.5703125" style="63" customWidth="1"/>
    <col min="5123" max="5377" width="11.42578125" style="63"/>
    <col min="5378" max="5378" width="6.5703125" style="63" customWidth="1"/>
    <col min="5379" max="5633" width="11.42578125" style="63"/>
    <col min="5634" max="5634" width="6.5703125" style="63" customWidth="1"/>
    <col min="5635" max="5889" width="11.42578125" style="63"/>
    <col min="5890" max="5890" width="6.5703125" style="63" customWidth="1"/>
    <col min="5891" max="6145" width="11.42578125" style="63"/>
    <col min="6146" max="6146" width="6.5703125" style="63" customWidth="1"/>
    <col min="6147" max="6401" width="11.42578125" style="63"/>
    <col min="6402" max="6402" width="6.5703125" style="63" customWidth="1"/>
    <col min="6403" max="6657" width="11.42578125" style="63"/>
    <col min="6658" max="6658" width="6.5703125" style="63" customWidth="1"/>
    <col min="6659" max="6913" width="11.42578125" style="63"/>
    <col min="6914" max="6914" width="6.5703125" style="63" customWidth="1"/>
    <col min="6915" max="7169" width="11.42578125" style="63"/>
    <col min="7170" max="7170" width="6.5703125" style="63" customWidth="1"/>
    <col min="7171" max="7425" width="11.42578125" style="63"/>
    <col min="7426" max="7426" width="6.5703125" style="63" customWidth="1"/>
    <col min="7427" max="7681" width="11.42578125" style="63"/>
    <col min="7682" max="7682" width="6.5703125" style="63" customWidth="1"/>
    <col min="7683" max="7937" width="11.42578125" style="63"/>
    <col min="7938" max="7938" width="6.5703125" style="63" customWidth="1"/>
    <col min="7939" max="8193" width="11.42578125" style="63"/>
    <col min="8194" max="8194" width="6.5703125" style="63" customWidth="1"/>
    <col min="8195" max="8449" width="11.42578125" style="63"/>
    <col min="8450" max="8450" width="6.5703125" style="63" customWidth="1"/>
    <col min="8451" max="8705" width="11.42578125" style="63"/>
    <col min="8706" max="8706" width="6.5703125" style="63" customWidth="1"/>
    <col min="8707" max="8961" width="11.42578125" style="63"/>
    <col min="8962" max="8962" width="6.5703125" style="63" customWidth="1"/>
    <col min="8963" max="9217" width="11.42578125" style="63"/>
    <col min="9218" max="9218" width="6.5703125" style="63" customWidth="1"/>
    <col min="9219" max="9473" width="11.42578125" style="63"/>
    <col min="9474" max="9474" width="6.5703125" style="63" customWidth="1"/>
    <col min="9475" max="9729" width="11.42578125" style="63"/>
    <col min="9730" max="9730" width="6.5703125" style="63" customWidth="1"/>
    <col min="9731" max="9985" width="11.42578125" style="63"/>
    <col min="9986" max="9986" width="6.5703125" style="63" customWidth="1"/>
    <col min="9987" max="10241" width="11.42578125" style="63"/>
    <col min="10242" max="10242" width="6.5703125" style="63" customWidth="1"/>
    <col min="10243" max="10497" width="11.42578125" style="63"/>
    <col min="10498" max="10498" width="6.5703125" style="63" customWidth="1"/>
    <col min="10499" max="10753" width="11.42578125" style="63"/>
    <col min="10754" max="10754" width="6.5703125" style="63" customWidth="1"/>
    <col min="10755" max="11009" width="11.42578125" style="63"/>
    <col min="11010" max="11010" width="6.5703125" style="63" customWidth="1"/>
    <col min="11011" max="11265" width="11.42578125" style="63"/>
    <col min="11266" max="11266" width="6.5703125" style="63" customWidth="1"/>
    <col min="11267" max="11521" width="11.42578125" style="63"/>
    <col min="11522" max="11522" width="6.5703125" style="63" customWidth="1"/>
    <col min="11523" max="11777" width="11.42578125" style="63"/>
    <col min="11778" max="11778" width="6.5703125" style="63" customWidth="1"/>
    <col min="11779" max="12033" width="11.42578125" style="63"/>
    <col min="12034" max="12034" width="6.5703125" style="63" customWidth="1"/>
    <col min="12035" max="12289" width="11.42578125" style="63"/>
    <col min="12290" max="12290" width="6.5703125" style="63" customWidth="1"/>
    <col min="12291" max="12545" width="11.42578125" style="63"/>
    <col min="12546" max="12546" width="6.5703125" style="63" customWidth="1"/>
    <col min="12547" max="12801" width="11.42578125" style="63"/>
    <col min="12802" max="12802" width="6.5703125" style="63" customWidth="1"/>
    <col min="12803" max="13057" width="11.42578125" style="63"/>
    <col min="13058" max="13058" width="6.5703125" style="63" customWidth="1"/>
    <col min="13059" max="13313" width="11.42578125" style="63"/>
    <col min="13314" max="13314" width="6.5703125" style="63" customWidth="1"/>
    <col min="13315" max="13569" width="11.42578125" style="63"/>
    <col min="13570" max="13570" width="6.5703125" style="63" customWidth="1"/>
    <col min="13571" max="13825" width="11.42578125" style="63"/>
    <col min="13826" max="13826" width="6.5703125" style="63" customWidth="1"/>
    <col min="13827" max="14081" width="11.42578125" style="63"/>
    <col min="14082" max="14082" width="6.5703125" style="63" customWidth="1"/>
    <col min="14083" max="14337" width="11.42578125" style="63"/>
    <col min="14338" max="14338" width="6.5703125" style="63" customWidth="1"/>
    <col min="14339" max="14593" width="11.42578125" style="63"/>
    <col min="14594" max="14594" width="6.5703125" style="63" customWidth="1"/>
    <col min="14595" max="14849" width="11.42578125" style="63"/>
    <col min="14850" max="14850" width="6.5703125" style="63" customWidth="1"/>
    <col min="14851" max="15105" width="11.42578125" style="63"/>
    <col min="15106" max="15106" width="6.5703125" style="63" customWidth="1"/>
    <col min="15107" max="15361" width="11.42578125" style="63"/>
    <col min="15362" max="15362" width="6.5703125" style="63" customWidth="1"/>
    <col min="15363" max="15617" width="11.42578125" style="63"/>
    <col min="15618" max="15618" width="6.5703125" style="63" customWidth="1"/>
    <col min="15619" max="15873" width="11.42578125" style="63"/>
    <col min="15874" max="15874" width="6.5703125" style="63" customWidth="1"/>
    <col min="15875" max="16129" width="11.42578125" style="63"/>
    <col min="16130" max="16130" width="6.5703125" style="63" customWidth="1"/>
    <col min="16131" max="16384" width="11.42578125" style="63"/>
  </cols>
  <sheetData>
    <row r="1" spans="1:2" x14ac:dyDescent="0.2">
      <c r="A1" s="63" t="s">
        <v>414</v>
      </c>
    </row>
    <row r="2" spans="1:2" x14ac:dyDescent="0.2">
      <c r="A2" s="63" t="s">
        <v>239</v>
      </c>
    </row>
    <row r="5" spans="1:2" ht="25.5" x14ac:dyDescent="0.2">
      <c r="A5" s="64" t="s">
        <v>202</v>
      </c>
      <c r="B5" s="64" t="s">
        <v>409</v>
      </c>
    </row>
    <row r="6" spans="1:2" x14ac:dyDescent="0.2">
      <c r="A6" s="64" t="s">
        <v>415</v>
      </c>
      <c r="B6" s="65">
        <v>1.4268911266669999</v>
      </c>
    </row>
    <row r="7" spans="1:2" x14ac:dyDescent="0.2">
      <c r="A7" s="64" t="s">
        <v>130</v>
      </c>
      <c r="B7" s="65">
        <v>1.7184489199999999</v>
      </c>
    </row>
    <row r="8" spans="1:2" x14ac:dyDescent="0.2">
      <c r="A8" s="64" t="s">
        <v>19</v>
      </c>
      <c r="B8" s="65">
        <v>1.79984747</v>
      </c>
    </row>
    <row r="9" spans="1:2" x14ac:dyDescent="0.2">
      <c r="A9" s="64" t="s">
        <v>416</v>
      </c>
      <c r="B9" s="65">
        <v>1.83070413</v>
      </c>
    </row>
    <row r="10" spans="1:2" x14ac:dyDescent="0.2">
      <c r="A10" s="64" t="s">
        <v>417</v>
      </c>
      <c r="B10" s="65">
        <v>2.2410580499999999</v>
      </c>
    </row>
    <row r="11" spans="1:2" x14ac:dyDescent="0.2">
      <c r="A11" s="64" t="s">
        <v>38</v>
      </c>
      <c r="B11" s="65">
        <v>2.3590798866670002</v>
      </c>
    </row>
    <row r="12" spans="1:2" ht="25.5" x14ac:dyDescent="0.2">
      <c r="A12" s="64" t="s">
        <v>418</v>
      </c>
      <c r="B12" s="65">
        <v>2.3599932766670002</v>
      </c>
    </row>
    <row r="13" spans="1:2" x14ac:dyDescent="0.2">
      <c r="A13" s="64" t="s">
        <v>419</v>
      </c>
      <c r="B13" s="65">
        <v>2.4025382733330001</v>
      </c>
    </row>
    <row r="14" spans="1:2" ht="25.5" x14ac:dyDescent="0.2">
      <c r="A14" s="64" t="s">
        <v>420</v>
      </c>
      <c r="B14" s="65">
        <v>2.43318995</v>
      </c>
    </row>
    <row r="15" spans="1:2" ht="25.5" x14ac:dyDescent="0.2">
      <c r="A15" s="64" t="s">
        <v>41</v>
      </c>
      <c r="B15" s="65">
        <v>2.4359517633330001</v>
      </c>
    </row>
    <row r="16" spans="1:2" x14ac:dyDescent="0.2">
      <c r="A16" s="64" t="s">
        <v>421</v>
      </c>
      <c r="B16" s="65">
        <v>2.6221932233329999</v>
      </c>
    </row>
    <row r="17" spans="1:2" x14ac:dyDescent="0.2">
      <c r="A17" s="64" t="s">
        <v>422</v>
      </c>
      <c r="B17" s="65">
        <v>2.8149704033330001</v>
      </c>
    </row>
    <row r="18" spans="1:2" x14ac:dyDescent="0.2">
      <c r="A18" s="64" t="s">
        <v>423</v>
      </c>
      <c r="B18" s="65">
        <v>2.9928009333330001</v>
      </c>
    </row>
    <row r="19" spans="1:2" ht="38.25" x14ac:dyDescent="0.2">
      <c r="A19" s="64" t="s">
        <v>424</v>
      </c>
      <c r="B19" s="65">
        <v>3.1822040033330001</v>
      </c>
    </row>
    <row r="20" spans="1:2" x14ac:dyDescent="0.2">
      <c r="A20" s="64" t="s">
        <v>32</v>
      </c>
      <c r="B20" s="65">
        <v>3.1824748733330002</v>
      </c>
    </row>
    <row r="21" spans="1:2" ht="25.5" x14ac:dyDescent="0.2">
      <c r="A21" s="64" t="s">
        <v>425</v>
      </c>
      <c r="B21" s="65">
        <v>3.1926427233329999</v>
      </c>
    </row>
    <row r="22" spans="1:2" x14ac:dyDescent="0.2">
      <c r="A22" s="64" t="s">
        <v>42</v>
      </c>
      <c r="B22" s="65">
        <v>3.2643513533330002</v>
      </c>
    </row>
    <row r="23" spans="1:2" x14ac:dyDescent="0.2">
      <c r="A23" s="64" t="s">
        <v>426</v>
      </c>
      <c r="B23" s="65">
        <v>3.3</v>
      </c>
    </row>
    <row r="24" spans="1:2" x14ac:dyDescent="0.2">
      <c r="A24" s="64" t="s">
        <v>14</v>
      </c>
      <c r="B24" s="65">
        <v>3.3295371066669999</v>
      </c>
    </row>
    <row r="25" spans="1:2" ht="25.5" x14ac:dyDescent="0.2">
      <c r="A25" s="64" t="s">
        <v>427</v>
      </c>
      <c r="B25" s="65">
        <v>3.3541620299999999</v>
      </c>
    </row>
    <row r="26" spans="1:2" x14ac:dyDescent="0.2">
      <c r="A26" s="64" t="s">
        <v>36</v>
      </c>
      <c r="B26" s="65">
        <v>3.51939096</v>
      </c>
    </row>
    <row r="27" spans="1:2" x14ac:dyDescent="0.2">
      <c r="A27" s="64" t="s">
        <v>428</v>
      </c>
      <c r="B27" s="65">
        <v>3.565821656667</v>
      </c>
    </row>
    <row r="28" spans="1:2" x14ac:dyDescent="0.2">
      <c r="A28" s="64" t="s">
        <v>429</v>
      </c>
      <c r="B28" s="65">
        <v>3.6151499033330001</v>
      </c>
    </row>
    <row r="29" spans="1:2" x14ac:dyDescent="0.2">
      <c r="A29" s="64" t="s">
        <v>430</v>
      </c>
      <c r="B29" s="65">
        <v>3.82667986</v>
      </c>
    </row>
    <row r="30" spans="1:2" x14ac:dyDescent="0.2">
      <c r="A30" s="64" t="s">
        <v>43</v>
      </c>
      <c r="B30" s="65">
        <v>3.865031656667</v>
      </c>
    </row>
    <row r="31" spans="1:2" x14ac:dyDescent="0.2">
      <c r="A31" s="64" t="s">
        <v>22</v>
      </c>
      <c r="B31" s="65">
        <v>4.0219611733329996</v>
      </c>
    </row>
    <row r="32" spans="1:2" x14ac:dyDescent="0.2">
      <c r="A32" s="64" t="s">
        <v>431</v>
      </c>
      <c r="B32" s="65">
        <v>4.0294930533329998</v>
      </c>
    </row>
    <row r="33" spans="1:2" x14ac:dyDescent="0.2">
      <c r="A33" s="64" t="s">
        <v>432</v>
      </c>
      <c r="B33" s="65">
        <v>4.0620258566669998</v>
      </c>
    </row>
    <row r="34" spans="1:2" ht="25.5" x14ac:dyDescent="0.2">
      <c r="A34" s="64" t="s">
        <v>433</v>
      </c>
      <c r="B34" s="65">
        <v>4.2468303333330004</v>
      </c>
    </row>
    <row r="35" spans="1:2" x14ac:dyDescent="0.2">
      <c r="A35" s="64" t="s">
        <v>434</v>
      </c>
      <c r="B35" s="65">
        <v>4.2532137433330002</v>
      </c>
    </row>
    <row r="36" spans="1:2" x14ac:dyDescent="0.2">
      <c r="A36" s="64" t="s">
        <v>435</v>
      </c>
      <c r="B36" s="65">
        <v>4.6310290533330001</v>
      </c>
    </row>
    <row r="37" spans="1:2" ht="25.5" x14ac:dyDescent="0.2">
      <c r="A37" s="64" t="s">
        <v>26</v>
      </c>
      <c r="B37" s="65">
        <v>5.6026340433330004</v>
      </c>
    </row>
    <row r="38" spans="1:2" x14ac:dyDescent="0.2">
      <c r="A38" s="66" t="s">
        <v>436</v>
      </c>
      <c r="B38" s="65">
        <v>7.818217633333</v>
      </c>
    </row>
  </sheetData>
  <autoFilter ref="A5:B5">
    <sortState ref="A3:B35">
      <sortCondition ref="B2"/>
    </sortState>
  </autoFilter>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workbookViewId="0">
      <selection sqref="A1:A2"/>
    </sheetView>
  </sheetViews>
  <sheetFormatPr baseColWidth="10" defaultColWidth="9.140625" defaultRowHeight="15" x14ac:dyDescent="0.25"/>
  <cols>
    <col min="1" max="16384" width="9.140625" style="67"/>
  </cols>
  <sheetData>
    <row r="1" spans="1:20" x14ac:dyDescent="0.25">
      <c r="A1" s="67" t="s">
        <v>455</v>
      </c>
    </row>
    <row r="2" spans="1:20" x14ac:dyDescent="0.25">
      <c r="A2" s="67" t="s">
        <v>454</v>
      </c>
    </row>
    <row r="5" spans="1:20" x14ac:dyDescent="0.25">
      <c r="A5" s="67" t="s">
        <v>2</v>
      </c>
      <c r="B5" s="67" t="s">
        <v>453</v>
      </c>
      <c r="C5" s="67" t="s">
        <v>452</v>
      </c>
      <c r="D5" s="67" t="s">
        <v>451</v>
      </c>
      <c r="R5" s="69"/>
      <c r="S5" s="68"/>
      <c r="T5" s="68"/>
    </row>
    <row r="6" spans="1:20" x14ac:dyDescent="0.25">
      <c r="A6" s="67" t="s">
        <v>203</v>
      </c>
      <c r="B6" s="67" t="s">
        <v>448</v>
      </c>
      <c r="C6" s="67">
        <v>1.0943882410000001</v>
      </c>
      <c r="D6" s="67">
        <v>3.9319776100833299</v>
      </c>
      <c r="R6" s="69"/>
      <c r="S6" s="68"/>
      <c r="T6" s="68"/>
    </row>
    <row r="7" spans="1:20" x14ac:dyDescent="0.25">
      <c r="A7" s="67" t="s">
        <v>438</v>
      </c>
      <c r="B7" s="67" t="s">
        <v>447</v>
      </c>
      <c r="C7" s="67">
        <v>2.8073165229999999</v>
      </c>
      <c r="D7" s="67">
        <v>3.7085589191666699</v>
      </c>
    </row>
    <row r="8" spans="1:20" x14ac:dyDescent="0.25">
      <c r="A8" s="67" t="s">
        <v>438</v>
      </c>
      <c r="B8" s="67" t="s">
        <v>446</v>
      </c>
      <c r="C8" s="67">
        <v>-3.9187206799999998</v>
      </c>
      <c r="D8" s="67">
        <v>2.7090820629999999</v>
      </c>
    </row>
    <row r="9" spans="1:20" x14ac:dyDescent="0.25">
      <c r="A9" s="67" t="s">
        <v>438</v>
      </c>
      <c r="B9" s="67" t="s">
        <v>445</v>
      </c>
      <c r="C9" s="67">
        <v>8.056251391</v>
      </c>
      <c r="D9" s="67">
        <v>3.3428534829166701</v>
      </c>
    </row>
    <row r="10" spans="1:20" x14ac:dyDescent="0.25">
      <c r="A10" s="67" t="s">
        <v>438</v>
      </c>
      <c r="B10" s="67" t="s">
        <v>444</v>
      </c>
      <c r="C10" s="67">
        <v>1.1061468649999999</v>
      </c>
      <c r="D10" s="67">
        <v>2.8619692566666699</v>
      </c>
    </row>
    <row r="11" spans="1:20" x14ac:dyDescent="0.25">
      <c r="A11" s="67" t="s">
        <v>438</v>
      </c>
      <c r="B11" s="67" t="s">
        <v>443</v>
      </c>
      <c r="C11" s="67">
        <v>0.123167077</v>
      </c>
      <c r="D11" s="67">
        <v>2.4962597547500001</v>
      </c>
    </row>
    <row r="12" spans="1:20" x14ac:dyDescent="0.25">
      <c r="A12" s="67" t="s">
        <v>438</v>
      </c>
      <c r="B12" s="67" t="s">
        <v>442</v>
      </c>
      <c r="C12" s="67">
        <v>1.8538309049999999</v>
      </c>
      <c r="D12" s="67">
        <v>1.93629636433333</v>
      </c>
    </row>
    <row r="13" spans="1:20" x14ac:dyDescent="0.25">
      <c r="A13" s="67" t="s">
        <v>438</v>
      </c>
      <c r="B13" s="67" t="s">
        <v>441</v>
      </c>
      <c r="C13" s="67">
        <v>5.0416735819999996</v>
      </c>
      <c r="D13" s="67">
        <v>1.95636441616667</v>
      </c>
    </row>
    <row r="14" spans="1:20" x14ac:dyDescent="0.25">
      <c r="A14" s="67" t="s">
        <v>438</v>
      </c>
      <c r="B14" s="67" t="s">
        <v>440</v>
      </c>
      <c r="C14" s="67">
        <v>3.5885205080000002</v>
      </c>
      <c r="D14" s="67">
        <v>2.04921590708333</v>
      </c>
    </row>
    <row r="15" spans="1:20" x14ac:dyDescent="0.25">
      <c r="A15" s="67" t="s">
        <v>438</v>
      </c>
      <c r="B15" s="67" t="s">
        <v>439</v>
      </c>
      <c r="C15" s="67">
        <v>7.8797937779999998</v>
      </c>
      <c r="D15" s="67">
        <v>2.4685901026666701</v>
      </c>
    </row>
    <row r="16" spans="1:20" x14ac:dyDescent="0.25">
      <c r="A16" s="67" t="s">
        <v>438</v>
      </c>
      <c r="B16" s="67" t="s">
        <v>437</v>
      </c>
      <c r="C16" s="67">
        <v>4.487482151</v>
      </c>
      <c r="D16" s="67">
        <v>2.8048495047499999</v>
      </c>
    </row>
    <row r="17" spans="1:4" x14ac:dyDescent="0.25">
      <c r="A17" s="67" t="s">
        <v>438</v>
      </c>
      <c r="B17" s="67" t="s">
        <v>450</v>
      </c>
      <c r="C17" s="67">
        <v>4.9402295880000002</v>
      </c>
      <c r="D17" s="67">
        <v>3.0883399940833298</v>
      </c>
    </row>
    <row r="18" spans="1:4" x14ac:dyDescent="0.25">
      <c r="A18" s="67" t="s">
        <v>204</v>
      </c>
      <c r="B18" s="67" t="s">
        <v>448</v>
      </c>
      <c r="C18" s="67">
        <v>6.3420961370000004</v>
      </c>
      <c r="D18" s="67">
        <v>3.5256489854166699</v>
      </c>
    </row>
    <row r="19" spans="1:4" x14ac:dyDescent="0.25">
      <c r="A19" s="67" t="s">
        <v>438</v>
      </c>
      <c r="B19" s="67" t="s">
        <v>447</v>
      </c>
      <c r="C19" s="67">
        <v>2.6119002120000001</v>
      </c>
      <c r="D19" s="67">
        <v>3.5093642928333302</v>
      </c>
    </row>
    <row r="20" spans="1:4" x14ac:dyDescent="0.25">
      <c r="A20" s="67" t="s">
        <v>438</v>
      </c>
      <c r="B20" s="67" t="s">
        <v>446</v>
      </c>
      <c r="C20" s="67">
        <v>9.8745382080000006</v>
      </c>
      <c r="D20" s="67">
        <v>4.6588025335000003</v>
      </c>
    </row>
    <row r="21" spans="1:4" x14ac:dyDescent="0.25">
      <c r="A21" s="67" t="s">
        <v>438</v>
      </c>
      <c r="B21" s="67" t="s">
        <v>445</v>
      </c>
      <c r="C21" s="67">
        <v>5.734285946</v>
      </c>
      <c r="D21" s="67">
        <v>4.4653054130833301</v>
      </c>
    </row>
    <row r="22" spans="1:4" x14ac:dyDescent="0.25">
      <c r="A22" s="67" t="s">
        <v>438</v>
      </c>
      <c r="B22" s="67" t="s">
        <v>444</v>
      </c>
      <c r="C22" s="67">
        <v>11.85422683</v>
      </c>
      <c r="D22" s="67">
        <v>5.3609787434999996</v>
      </c>
    </row>
    <row r="23" spans="1:4" x14ac:dyDescent="0.25">
      <c r="A23" s="67" t="s">
        <v>438</v>
      </c>
      <c r="B23" s="67" t="s">
        <v>443</v>
      </c>
      <c r="C23" s="67">
        <v>10.909307829999999</v>
      </c>
      <c r="D23" s="67">
        <v>6.25982380625</v>
      </c>
    </row>
    <row r="24" spans="1:4" x14ac:dyDescent="0.25">
      <c r="A24" s="67" t="s">
        <v>438</v>
      </c>
      <c r="B24" s="67" t="s">
        <v>442</v>
      </c>
      <c r="C24" s="67">
        <v>6.3228787569999998</v>
      </c>
      <c r="D24" s="67">
        <v>6.6322444605833297</v>
      </c>
    </row>
    <row r="25" spans="1:4" x14ac:dyDescent="0.25">
      <c r="A25" s="67" t="s">
        <v>438</v>
      </c>
      <c r="B25" s="67" t="s">
        <v>441</v>
      </c>
      <c r="C25" s="67">
        <v>6.6726433500000004</v>
      </c>
      <c r="D25" s="67">
        <v>6.7681586079166696</v>
      </c>
    </row>
    <row r="26" spans="1:4" x14ac:dyDescent="0.25">
      <c r="A26" s="67" t="s">
        <v>438</v>
      </c>
      <c r="B26" s="67" t="s">
        <v>440</v>
      </c>
      <c r="C26" s="67">
        <v>4.764203008</v>
      </c>
      <c r="D26" s="67">
        <v>6.8661321495833301</v>
      </c>
    </row>
    <row r="27" spans="1:4" x14ac:dyDescent="0.25">
      <c r="A27" s="67" t="s">
        <v>438</v>
      </c>
      <c r="B27" s="67" t="s">
        <v>439</v>
      </c>
      <c r="C27" s="67">
        <v>4.4646355519999998</v>
      </c>
      <c r="D27" s="67">
        <v>6.5815356307500004</v>
      </c>
    </row>
    <row r="28" spans="1:4" x14ac:dyDescent="0.25">
      <c r="A28" s="67" t="s">
        <v>438</v>
      </c>
      <c r="B28" s="67" t="s">
        <v>437</v>
      </c>
      <c r="C28" s="67">
        <v>6.3151954220000004</v>
      </c>
      <c r="D28" s="67">
        <v>6.7338450700000001</v>
      </c>
    </row>
    <row r="29" spans="1:4" x14ac:dyDescent="0.25">
      <c r="A29" s="67" t="s">
        <v>438</v>
      </c>
      <c r="B29" s="67" t="s">
        <v>450</v>
      </c>
      <c r="C29" s="67">
        <v>12.669416699999999</v>
      </c>
      <c r="D29" s="67">
        <v>7.3779439959999999</v>
      </c>
    </row>
    <row r="30" spans="1:4" x14ac:dyDescent="0.25">
      <c r="A30" s="67" t="s">
        <v>205</v>
      </c>
      <c r="B30" s="67" t="s">
        <v>448</v>
      </c>
      <c r="C30" s="67">
        <v>9.5533954609999991</v>
      </c>
      <c r="D30" s="67">
        <v>7.6455522729999998</v>
      </c>
    </row>
    <row r="31" spans="1:4" x14ac:dyDescent="0.25">
      <c r="A31" s="67" t="s">
        <v>438</v>
      </c>
      <c r="B31" s="67" t="s">
        <v>447</v>
      </c>
      <c r="C31" s="67">
        <v>6.6905947509999999</v>
      </c>
      <c r="D31" s="67">
        <v>7.98544348458333</v>
      </c>
    </row>
    <row r="32" spans="1:4" x14ac:dyDescent="0.25">
      <c r="A32" s="67" t="s">
        <v>438</v>
      </c>
      <c r="B32" s="67" t="s">
        <v>446</v>
      </c>
      <c r="C32" s="67">
        <v>4.6070661150000003</v>
      </c>
      <c r="D32" s="67">
        <v>7.5464874768333301</v>
      </c>
    </row>
    <row r="33" spans="1:4" x14ac:dyDescent="0.25">
      <c r="A33" s="67" t="s">
        <v>438</v>
      </c>
      <c r="B33" s="67" t="s">
        <v>445</v>
      </c>
      <c r="C33" s="67">
        <v>3.4444646470000002</v>
      </c>
      <c r="D33" s="67">
        <v>7.35566903525</v>
      </c>
    </row>
    <row r="34" spans="1:4" x14ac:dyDescent="0.25">
      <c r="A34" s="67" t="s">
        <v>438</v>
      </c>
      <c r="B34" s="67" t="s">
        <v>444</v>
      </c>
      <c r="C34" s="67">
        <v>1.6181085690000001</v>
      </c>
      <c r="D34" s="67">
        <v>6.5026591801666704</v>
      </c>
    </row>
    <row r="35" spans="1:4" x14ac:dyDescent="0.25">
      <c r="A35" s="67" t="s">
        <v>438</v>
      </c>
      <c r="B35" s="67" t="s">
        <v>443</v>
      </c>
      <c r="C35" s="67">
        <v>6.407636117</v>
      </c>
      <c r="D35" s="67">
        <v>6.1275198707499996</v>
      </c>
    </row>
    <row r="36" spans="1:4" x14ac:dyDescent="0.25">
      <c r="A36" s="67" t="s">
        <v>438</v>
      </c>
      <c r="B36" s="67" t="s">
        <v>442</v>
      </c>
      <c r="C36" s="67">
        <v>11.595736990000001</v>
      </c>
      <c r="D36" s="67">
        <v>6.5669247234999997</v>
      </c>
    </row>
    <row r="37" spans="1:4" x14ac:dyDescent="0.25">
      <c r="A37" s="67" t="s">
        <v>438</v>
      </c>
      <c r="B37" s="67" t="s">
        <v>441</v>
      </c>
      <c r="C37" s="67">
        <v>7.863143054</v>
      </c>
      <c r="D37" s="67">
        <v>6.6661330321666696</v>
      </c>
    </row>
    <row r="38" spans="1:4" x14ac:dyDescent="0.25">
      <c r="A38" s="67" t="s">
        <v>438</v>
      </c>
      <c r="B38" s="67" t="s">
        <v>440</v>
      </c>
      <c r="C38" s="67">
        <v>17.566433459999999</v>
      </c>
      <c r="D38" s="67">
        <v>7.7329855698333301</v>
      </c>
    </row>
    <row r="39" spans="1:4" x14ac:dyDescent="0.25">
      <c r="A39" s="67" t="s">
        <v>438</v>
      </c>
      <c r="B39" s="67" t="s">
        <v>439</v>
      </c>
      <c r="C39" s="67">
        <v>3.3267983160000001</v>
      </c>
      <c r="D39" s="67">
        <v>7.6381658001666697</v>
      </c>
    </row>
    <row r="40" spans="1:4" x14ac:dyDescent="0.25">
      <c r="A40" s="67" t="s">
        <v>438</v>
      </c>
      <c r="B40" s="67" t="s">
        <v>437</v>
      </c>
      <c r="C40" s="67">
        <v>2.4448259239999999</v>
      </c>
      <c r="D40" s="67">
        <v>7.3156350086666704</v>
      </c>
    </row>
    <row r="41" spans="1:4" x14ac:dyDescent="0.25">
      <c r="A41" s="67" t="s">
        <v>438</v>
      </c>
      <c r="B41" s="67" t="s">
        <v>450</v>
      </c>
      <c r="C41" s="67">
        <v>3.517904664</v>
      </c>
      <c r="D41" s="67">
        <v>6.5530090056666701</v>
      </c>
    </row>
    <row r="42" spans="1:4" x14ac:dyDescent="0.25">
      <c r="A42" s="67" t="s">
        <v>206</v>
      </c>
      <c r="B42" s="67" t="s">
        <v>448</v>
      </c>
      <c r="C42" s="67">
        <v>3.7108264379999998</v>
      </c>
      <c r="D42" s="67">
        <v>6.0661282537499996</v>
      </c>
    </row>
    <row r="43" spans="1:4" x14ac:dyDescent="0.25">
      <c r="A43" s="67" t="s">
        <v>438</v>
      </c>
      <c r="B43" s="67" t="s">
        <v>447</v>
      </c>
      <c r="C43" s="67">
        <v>8.023205505</v>
      </c>
      <c r="D43" s="67">
        <v>6.1771791499166699</v>
      </c>
    </row>
    <row r="44" spans="1:4" x14ac:dyDescent="0.25">
      <c r="A44" s="67" t="s">
        <v>438</v>
      </c>
      <c r="B44" s="67" t="s">
        <v>446</v>
      </c>
      <c r="C44" s="67">
        <v>3.0544218299999999</v>
      </c>
      <c r="D44" s="67">
        <v>6.0477921261666703</v>
      </c>
    </row>
    <row r="45" spans="1:4" x14ac:dyDescent="0.25">
      <c r="A45" s="67" t="s">
        <v>438</v>
      </c>
      <c r="B45" s="67" t="s">
        <v>445</v>
      </c>
      <c r="C45" s="67">
        <v>7.7392109180000004</v>
      </c>
      <c r="D45" s="67">
        <v>6.4056876487499999</v>
      </c>
    </row>
    <row r="46" spans="1:4" x14ac:dyDescent="0.25">
      <c r="A46" s="67" t="s">
        <v>438</v>
      </c>
      <c r="B46" s="67" t="s">
        <v>444</v>
      </c>
      <c r="C46" s="67">
        <v>3.8561609969999999</v>
      </c>
      <c r="D46" s="67">
        <v>6.5921920177500004</v>
      </c>
    </row>
    <row r="47" spans="1:4" x14ac:dyDescent="0.25">
      <c r="A47" s="67" t="s">
        <v>438</v>
      </c>
      <c r="B47" s="67" t="s">
        <v>443</v>
      </c>
      <c r="C47" s="67">
        <v>3.9024971860000002</v>
      </c>
      <c r="D47" s="67">
        <v>6.3834304401666699</v>
      </c>
    </row>
    <row r="48" spans="1:4" x14ac:dyDescent="0.25">
      <c r="A48" s="67" t="s">
        <v>438</v>
      </c>
      <c r="B48" s="67" t="s">
        <v>442</v>
      </c>
      <c r="C48" s="67">
        <v>-4.2053894639999996</v>
      </c>
      <c r="D48" s="67">
        <v>5.0666699023333299</v>
      </c>
    </row>
    <row r="49" spans="1:4" x14ac:dyDescent="0.25">
      <c r="A49" s="67" t="s">
        <v>438</v>
      </c>
      <c r="B49" s="67" t="s">
        <v>441</v>
      </c>
      <c r="C49" s="67">
        <v>-3.0995867E-2</v>
      </c>
      <c r="D49" s="67">
        <v>4.4088249922499996</v>
      </c>
    </row>
    <row r="50" spans="1:4" x14ac:dyDescent="0.25">
      <c r="A50" s="67" t="s">
        <v>438</v>
      </c>
      <c r="B50" s="67" t="s">
        <v>440</v>
      </c>
      <c r="C50" s="67">
        <v>-3.2736372939999998</v>
      </c>
      <c r="D50" s="67">
        <v>2.6721524294166699</v>
      </c>
    </row>
    <row r="51" spans="1:4" x14ac:dyDescent="0.25">
      <c r="A51" s="67" t="s">
        <v>438</v>
      </c>
      <c r="B51" s="67" t="s">
        <v>439</v>
      </c>
      <c r="C51" s="67">
        <v>1.4177943369999999</v>
      </c>
      <c r="D51" s="67">
        <v>2.5130687644999998</v>
      </c>
    </row>
    <row r="52" spans="1:4" x14ac:dyDescent="0.25">
      <c r="A52" s="67" t="s">
        <v>438</v>
      </c>
      <c r="B52" s="67" t="s">
        <v>437</v>
      </c>
      <c r="C52" s="67">
        <v>3.8479168659999998</v>
      </c>
      <c r="D52" s="67">
        <v>2.6299930096666699</v>
      </c>
    </row>
    <row r="53" spans="1:4" x14ac:dyDescent="0.25">
      <c r="A53" s="67" t="s">
        <v>438</v>
      </c>
      <c r="B53" s="67" t="s">
        <v>450</v>
      </c>
      <c r="C53" s="67">
        <v>1.8053131870000001</v>
      </c>
      <c r="D53" s="67">
        <v>2.4872770532500001</v>
      </c>
    </row>
    <row r="54" spans="1:4" x14ac:dyDescent="0.25">
      <c r="A54" s="67" t="s">
        <v>207</v>
      </c>
      <c r="B54" s="67" t="s">
        <v>448</v>
      </c>
      <c r="C54" s="67">
        <v>1.205679827</v>
      </c>
      <c r="D54" s="67">
        <v>2.27851483566667</v>
      </c>
    </row>
    <row r="55" spans="1:4" x14ac:dyDescent="0.25">
      <c r="A55" s="67" t="s">
        <v>438</v>
      </c>
      <c r="B55" s="67" t="s">
        <v>447</v>
      </c>
      <c r="C55" s="67">
        <v>2.583416121</v>
      </c>
      <c r="D55" s="67">
        <v>1.82519905366667</v>
      </c>
    </row>
    <row r="56" spans="1:4" x14ac:dyDescent="0.25">
      <c r="A56" s="67" t="s">
        <v>438</v>
      </c>
      <c r="B56" s="67" t="s">
        <v>446</v>
      </c>
      <c r="C56" s="67">
        <v>6.5822570679999997</v>
      </c>
      <c r="D56" s="67">
        <v>2.1191853235</v>
      </c>
    </row>
    <row r="57" spans="1:4" x14ac:dyDescent="0.25">
      <c r="A57" s="67" t="s">
        <v>438</v>
      </c>
      <c r="B57" s="67" t="s">
        <v>445</v>
      </c>
      <c r="C57" s="67">
        <v>-3.5522386400000001</v>
      </c>
      <c r="D57" s="67">
        <v>1.1782311936666701</v>
      </c>
    </row>
    <row r="58" spans="1:4" x14ac:dyDescent="0.25">
      <c r="A58" s="67" t="s">
        <v>438</v>
      </c>
      <c r="B58" s="67" t="s">
        <v>444</v>
      </c>
      <c r="C58" s="67">
        <v>3.5411410929999998</v>
      </c>
      <c r="D58" s="67">
        <v>1.1519795349999999</v>
      </c>
    </row>
    <row r="59" spans="1:4" x14ac:dyDescent="0.25">
      <c r="A59" s="67" t="s">
        <v>438</v>
      </c>
      <c r="B59" s="67" t="s">
        <v>443</v>
      </c>
      <c r="C59" s="67">
        <v>4.091961221</v>
      </c>
      <c r="D59" s="67">
        <v>1.16776820458333</v>
      </c>
    </row>
    <row r="60" spans="1:4" x14ac:dyDescent="0.25">
      <c r="A60" s="67" t="s">
        <v>438</v>
      </c>
      <c r="B60" s="67" t="s">
        <v>442</v>
      </c>
      <c r="C60" s="67">
        <v>2.7014379169999998</v>
      </c>
      <c r="D60" s="67">
        <v>1.7433371529999999</v>
      </c>
    </row>
    <row r="61" spans="1:4" x14ac:dyDescent="0.25">
      <c r="A61" s="67" t="s">
        <v>438</v>
      </c>
      <c r="B61" s="67" t="s">
        <v>441</v>
      </c>
      <c r="C61" s="67">
        <v>3.4815091539999998</v>
      </c>
      <c r="D61" s="67">
        <v>2.0360459047499999</v>
      </c>
    </row>
    <row r="62" spans="1:4" x14ac:dyDescent="0.25">
      <c r="A62" s="67" t="s">
        <v>438</v>
      </c>
      <c r="B62" s="67" t="s">
        <v>440</v>
      </c>
      <c r="C62" s="67">
        <v>4.1365449879999998</v>
      </c>
      <c r="D62" s="67">
        <v>2.6535610949166699</v>
      </c>
    </row>
    <row r="63" spans="1:4" x14ac:dyDescent="0.25">
      <c r="A63" s="67" t="s">
        <v>438</v>
      </c>
      <c r="B63" s="67" t="s">
        <v>439</v>
      </c>
      <c r="C63" s="67">
        <v>-0.67555276900000005</v>
      </c>
      <c r="D63" s="67">
        <v>2.47911550275</v>
      </c>
    </row>
    <row r="64" spans="1:4" x14ac:dyDescent="0.25">
      <c r="A64" s="67" t="s">
        <v>438</v>
      </c>
      <c r="B64" s="67" t="s">
        <v>437</v>
      </c>
      <c r="C64" s="67">
        <v>1.902378533</v>
      </c>
      <c r="D64" s="67">
        <v>2.3169873083333301</v>
      </c>
    </row>
    <row r="65" spans="1:4" x14ac:dyDescent="0.25">
      <c r="A65" s="67" t="s">
        <v>438</v>
      </c>
      <c r="B65" s="67" t="s">
        <v>450</v>
      </c>
      <c r="C65" s="67">
        <v>5.4302180409999998</v>
      </c>
      <c r="D65" s="67">
        <v>2.6190627128333301</v>
      </c>
    </row>
    <row r="66" spans="1:4" x14ac:dyDescent="0.25">
      <c r="A66" s="67" t="s">
        <v>449</v>
      </c>
      <c r="B66" s="67" t="s">
        <v>448</v>
      </c>
      <c r="C66" s="67">
        <v>5.7362185309999996</v>
      </c>
      <c r="D66" s="67">
        <v>2.9966076048333301</v>
      </c>
    </row>
    <row r="67" spans="1:4" x14ac:dyDescent="0.25">
      <c r="A67" s="67" t="s">
        <v>438</v>
      </c>
      <c r="B67" s="67" t="s">
        <v>447</v>
      </c>
      <c r="C67" s="67">
        <v>1.9908953570000001</v>
      </c>
      <c r="D67" s="67">
        <v>2.9472308745000002</v>
      </c>
    </row>
    <row r="68" spans="1:4" x14ac:dyDescent="0.25">
      <c r="A68" s="67" t="s">
        <v>438</v>
      </c>
      <c r="B68" s="67" t="s">
        <v>446</v>
      </c>
      <c r="C68" s="67">
        <v>1.010010605</v>
      </c>
      <c r="D68" s="67">
        <v>2.4828770025833302</v>
      </c>
    </row>
    <row r="69" spans="1:4" x14ac:dyDescent="0.25">
      <c r="A69" s="67" t="s">
        <v>438</v>
      </c>
      <c r="B69" s="67" t="s">
        <v>445</v>
      </c>
      <c r="C69" s="67">
        <v>5.8786848090000001</v>
      </c>
      <c r="D69" s="67">
        <v>3.2687872900000001</v>
      </c>
    </row>
    <row r="70" spans="1:4" x14ac:dyDescent="0.25">
      <c r="A70" s="67" t="s">
        <v>438</v>
      </c>
      <c r="B70" s="67" t="s">
        <v>444</v>
      </c>
      <c r="C70" s="67">
        <v>0.31158497800000001</v>
      </c>
      <c r="D70" s="67">
        <v>2.9996576137500002</v>
      </c>
    </row>
    <row r="71" spans="1:4" x14ac:dyDescent="0.25">
      <c r="A71" s="67" t="s">
        <v>438</v>
      </c>
      <c r="B71" s="67" t="s">
        <v>443</v>
      </c>
      <c r="C71" s="67">
        <v>-0.350714782</v>
      </c>
      <c r="D71" s="67">
        <v>2.6294346135</v>
      </c>
    </row>
    <row r="72" spans="1:4" x14ac:dyDescent="0.25">
      <c r="A72" s="67" t="s">
        <v>438</v>
      </c>
      <c r="B72" s="67" t="s">
        <v>442</v>
      </c>
      <c r="C72" s="67">
        <v>3.6957846449999998</v>
      </c>
      <c r="D72" s="67">
        <v>2.7122968408333299</v>
      </c>
    </row>
    <row r="73" spans="1:4" x14ac:dyDescent="0.25">
      <c r="A73" s="67" t="s">
        <v>438</v>
      </c>
      <c r="B73" s="67" t="s">
        <v>441</v>
      </c>
      <c r="C73" s="67">
        <v>5.0033257689999999</v>
      </c>
      <c r="D73" s="67">
        <v>2.8391148920833298</v>
      </c>
    </row>
    <row r="74" spans="1:4" x14ac:dyDescent="0.25">
      <c r="A74" s="67" t="s">
        <v>438</v>
      </c>
      <c r="B74" s="67" t="s">
        <v>440</v>
      </c>
      <c r="C74" s="67">
        <v>-1.2298787309999999</v>
      </c>
      <c r="D74" s="67">
        <v>2.3919129154999998</v>
      </c>
    </row>
    <row r="75" spans="1:4" x14ac:dyDescent="0.25">
      <c r="A75" s="67" t="s">
        <v>438</v>
      </c>
      <c r="B75" s="67" t="s">
        <v>439</v>
      </c>
      <c r="C75" s="67">
        <v>8.0394146420000006</v>
      </c>
      <c r="D75" s="67">
        <v>3.1181601997500001</v>
      </c>
    </row>
    <row r="76" spans="1:4" x14ac:dyDescent="0.25">
      <c r="A76" s="67" t="s">
        <v>438</v>
      </c>
      <c r="B76" s="67" t="s">
        <v>437</v>
      </c>
      <c r="C76" s="67">
        <v>1.9591008190000001</v>
      </c>
      <c r="D76" s="67">
        <v>3.12288705691667</v>
      </c>
    </row>
  </sheetData>
  <pageMargins left="0.7" right="0.7" top="0.75" bottom="0.75" header="0.3" footer="0.3"/>
  <pageSetup paperSize="9"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sqref="A1:A2"/>
    </sheetView>
  </sheetViews>
  <sheetFormatPr baseColWidth="10" defaultColWidth="9.140625" defaultRowHeight="15" x14ac:dyDescent="0.25"/>
  <cols>
    <col min="1" max="16384" width="9.140625" style="67"/>
  </cols>
  <sheetData>
    <row r="1" spans="1:2" x14ac:dyDescent="0.25">
      <c r="A1" s="67" t="s">
        <v>456</v>
      </c>
    </row>
    <row r="2" spans="1:2" x14ac:dyDescent="0.25">
      <c r="A2" s="67" t="s">
        <v>454</v>
      </c>
    </row>
    <row r="5" spans="1:2" x14ac:dyDescent="0.25">
      <c r="A5" s="67" t="s">
        <v>11</v>
      </c>
      <c r="B5" s="67" t="s">
        <v>452</v>
      </c>
    </row>
    <row r="6" spans="1:2" x14ac:dyDescent="0.25">
      <c r="A6" s="67" t="s">
        <v>30</v>
      </c>
      <c r="B6" s="68">
        <v>-15.467670460000001</v>
      </c>
    </row>
    <row r="7" spans="1:2" x14ac:dyDescent="0.25">
      <c r="A7" s="67" t="s">
        <v>22</v>
      </c>
      <c r="B7" s="68">
        <v>-15.4344068</v>
      </c>
    </row>
    <row r="8" spans="1:2" x14ac:dyDescent="0.25">
      <c r="A8" s="67" t="s">
        <v>23</v>
      </c>
      <c r="B8" s="68">
        <v>-15.215431369999999</v>
      </c>
    </row>
    <row r="9" spans="1:2" x14ac:dyDescent="0.25">
      <c r="A9" s="67" t="s">
        <v>25</v>
      </c>
      <c r="B9" s="68">
        <v>-12.26106323</v>
      </c>
    </row>
    <row r="10" spans="1:2" x14ac:dyDescent="0.25">
      <c r="A10" s="67" t="s">
        <v>16</v>
      </c>
      <c r="B10" s="68">
        <v>-9.5304108729999992</v>
      </c>
    </row>
    <row r="11" spans="1:2" x14ac:dyDescent="0.25">
      <c r="A11" s="67" t="s">
        <v>34</v>
      </c>
      <c r="B11" s="68">
        <v>-9.2252461579999991</v>
      </c>
    </row>
    <row r="12" spans="1:2" x14ac:dyDescent="0.25">
      <c r="A12" s="67" t="s">
        <v>14</v>
      </c>
      <c r="B12" s="68">
        <v>-8.8049793360000006</v>
      </c>
    </row>
    <row r="13" spans="1:2" x14ac:dyDescent="0.25">
      <c r="A13" s="67" t="s">
        <v>37</v>
      </c>
      <c r="B13" s="68">
        <v>-8.0488576070000004</v>
      </c>
    </row>
    <row r="14" spans="1:2" x14ac:dyDescent="0.25">
      <c r="A14" s="67" t="s">
        <v>131</v>
      </c>
      <c r="B14" s="68">
        <v>-4.0484907249999997</v>
      </c>
    </row>
    <row r="15" spans="1:2" x14ac:dyDescent="0.25">
      <c r="A15" s="67" t="s">
        <v>128</v>
      </c>
      <c r="B15" s="68">
        <v>-3.633247179</v>
      </c>
    </row>
    <row r="16" spans="1:2" x14ac:dyDescent="0.25">
      <c r="A16" s="67" t="s">
        <v>28</v>
      </c>
      <c r="B16" s="68">
        <v>-3.540410966</v>
      </c>
    </row>
    <row r="17" spans="1:2" x14ac:dyDescent="0.25">
      <c r="A17" s="67" t="s">
        <v>33</v>
      </c>
      <c r="B17" s="68">
        <v>-3.300060443</v>
      </c>
    </row>
    <row r="18" spans="1:2" x14ac:dyDescent="0.25">
      <c r="A18" s="67" t="s">
        <v>36</v>
      </c>
      <c r="B18" s="68">
        <v>-2.6502805839999999</v>
      </c>
    </row>
    <row r="19" spans="1:2" x14ac:dyDescent="0.25">
      <c r="A19" s="67" t="s">
        <v>17</v>
      </c>
      <c r="B19" s="68">
        <v>-2.0771038439999998</v>
      </c>
    </row>
    <row r="20" spans="1:2" x14ac:dyDescent="0.25">
      <c r="A20" s="67" t="s">
        <v>32</v>
      </c>
      <c r="B20" s="68">
        <v>-1.5711591810000001</v>
      </c>
    </row>
    <row r="21" spans="1:2" x14ac:dyDescent="0.25">
      <c r="A21" s="67" t="s">
        <v>426</v>
      </c>
      <c r="B21" s="68">
        <v>-1.214341968</v>
      </c>
    </row>
    <row r="22" spans="1:2" x14ac:dyDescent="0.25">
      <c r="A22" s="67" t="s">
        <v>44</v>
      </c>
      <c r="B22" s="68">
        <v>-0.80439767799999995</v>
      </c>
    </row>
    <row r="23" spans="1:2" x14ac:dyDescent="0.25">
      <c r="A23" s="67" t="s">
        <v>39</v>
      </c>
      <c r="B23" s="68">
        <v>-0.74550446800000003</v>
      </c>
    </row>
    <row r="24" spans="1:2" x14ac:dyDescent="0.25">
      <c r="A24" s="67" t="s">
        <v>35</v>
      </c>
      <c r="B24" s="68">
        <v>-0.14520780999999999</v>
      </c>
    </row>
    <row r="25" spans="1:2" x14ac:dyDescent="0.25">
      <c r="A25" s="67" t="s">
        <v>130</v>
      </c>
      <c r="B25" s="68">
        <v>0.80666172400000002</v>
      </c>
    </row>
    <row r="26" spans="1:2" x14ac:dyDescent="0.25">
      <c r="A26" s="67" t="s">
        <v>40</v>
      </c>
      <c r="B26" s="68">
        <v>1.595760039</v>
      </c>
    </row>
    <row r="27" spans="1:2" x14ac:dyDescent="0.25">
      <c r="A27" s="67" t="s">
        <v>26</v>
      </c>
      <c r="B27" s="68">
        <v>1.799161096</v>
      </c>
    </row>
    <row r="28" spans="1:2" x14ac:dyDescent="0.25">
      <c r="A28" s="67" t="s">
        <v>41</v>
      </c>
      <c r="B28" s="68">
        <v>1.92270538</v>
      </c>
    </row>
    <row r="29" spans="1:2" x14ac:dyDescent="0.25">
      <c r="A29" s="67" t="s">
        <v>38</v>
      </c>
      <c r="B29" s="68">
        <v>1.9591008190000001</v>
      </c>
    </row>
    <row r="30" spans="1:2" x14ac:dyDescent="0.25">
      <c r="A30" s="67" t="s">
        <v>13</v>
      </c>
      <c r="B30" s="68">
        <v>2.7608494229999998</v>
      </c>
    </row>
    <row r="31" spans="1:2" x14ac:dyDescent="0.25">
      <c r="A31" s="67" t="s">
        <v>21</v>
      </c>
      <c r="B31" s="68">
        <v>3.0015680410000001</v>
      </c>
    </row>
    <row r="32" spans="1:2" x14ac:dyDescent="0.25">
      <c r="A32" s="67" t="s">
        <v>129</v>
      </c>
      <c r="B32" s="68">
        <v>4.5072618770000004</v>
      </c>
    </row>
    <row r="33" spans="1:2" x14ac:dyDescent="0.25">
      <c r="A33" s="67" t="s">
        <v>42</v>
      </c>
      <c r="B33" s="68">
        <v>5.0861307609999997</v>
      </c>
    </row>
    <row r="34" spans="1:2" x14ac:dyDescent="0.25">
      <c r="A34" s="67" t="s">
        <v>24</v>
      </c>
      <c r="B34" s="68">
        <v>6.1832409679999998</v>
      </c>
    </row>
    <row r="35" spans="1:2" x14ac:dyDescent="0.25">
      <c r="A35" s="67" t="s">
        <v>18</v>
      </c>
      <c r="B35" s="68">
        <v>6.7104063329999999</v>
      </c>
    </row>
    <row r="36" spans="1:2" x14ac:dyDescent="0.25">
      <c r="A36" s="67" t="s">
        <v>31</v>
      </c>
      <c r="B36" s="68">
        <v>12.082125919999999</v>
      </c>
    </row>
    <row r="37" spans="1:2" x14ac:dyDescent="0.25">
      <c r="A37" s="67" t="s">
        <v>19</v>
      </c>
      <c r="B37" s="68">
        <v>21.698345079999999</v>
      </c>
    </row>
    <row r="38" spans="1:2" x14ac:dyDescent="0.25">
      <c r="A38" s="67" t="s">
        <v>15</v>
      </c>
      <c r="B38" s="68">
        <v>45.116320119999997</v>
      </c>
    </row>
  </sheetData>
  <pageMargins left="0.7" right="0.7" top="0.75" bottom="0.75" header="0.3" footer="0.3"/>
  <pageSetup paperSize="9"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election sqref="A1:A2"/>
    </sheetView>
  </sheetViews>
  <sheetFormatPr baseColWidth="10" defaultColWidth="9.140625" defaultRowHeight="15" x14ac:dyDescent="0.25"/>
  <cols>
    <col min="1" max="16384" width="9.140625" style="67"/>
  </cols>
  <sheetData>
    <row r="1" spans="1:4" x14ac:dyDescent="0.25">
      <c r="A1" s="67" t="s">
        <v>457</v>
      </c>
    </row>
    <row r="2" spans="1:4" x14ac:dyDescent="0.25">
      <c r="A2" s="67" t="s">
        <v>454</v>
      </c>
    </row>
    <row r="5" spans="1:4" x14ac:dyDescent="0.25">
      <c r="A5" s="67" t="s">
        <v>2</v>
      </c>
      <c r="B5" s="67" t="s">
        <v>453</v>
      </c>
      <c r="C5" s="67" t="s">
        <v>452</v>
      </c>
      <c r="D5" s="67" t="s">
        <v>451</v>
      </c>
    </row>
    <row r="6" spans="1:4" x14ac:dyDescent="0.25">
      <c r="A6" s="67" t="s">
        <v>203</v>
      </c>
      <c r="B6" s="67" t="s">
        <v>448</v>
      </c>
      <c r="C6" s="67">
        <v>-6.2946985089999998</v>
      </c>
      <c r="D6" s="67">
        <v>1.2791846654166701</v>
      </c>
    </row>
    <row r="7" spans="1:4" x14ac:dyDescent="0.25">
      <c r="A7" s="67" t="s">
        <v>438</v>
      </c>
      <c r="B7" s="67" t="s">
        <v>447</v>
      </c>
      <c r="C7" s="67">
        <v>10.631087470000001</v>
      </c>
      <c r="D7" s="67">
        <v>1.8970455079999999</v>
      </c>
    </row>
    <row r="8" spans="1:4" x14ac:dyDescent="0.25">
      <c r="A8" s="67" t="s">
        <v>438</v>
      </c>
      <c r="B8" s="67" t="s">
        <v>446</v>
      </c>
      <c r="C8" s="67">
        <v>0.44468817599999999</v>
      </c>
      <c r="D8" s="67">
        <v>0.99112137433333303</v>
      </c>
    </row>
    <row r="9" spans="1:4" x14ac:dyDescent="0.25">
      <c r="A9" s="67" t="s">
        <v>438</v>
      </c>
      <c r="B9" s="67" t="s">
        <v>445</v>
      </c>
      <c r="C9" s="67">
        <v>5.6009550910000003</v>
      </c>
      <c r="D9" s="67">
        <v>1.8028109214166701</v>
      </c>
    </row>
    <row r="10" spans="1:4" x14ac:dyDescent="0.25">
      <c r="A10" s="67" t="s">
        <v>438</v>
      </c>
      <c r="B10" s="67" t="s">
        <v>444</v>
      </c>
      <c r="C10" s="67">
        <v>4.2978754639999996</v>
      </c>
      <c r="D10" s="67">
        <v>1.81515879341667</v>
      </c>
    </row>
    <row r="11" spans="1:4" x14ac:dyDescent="0.25">
      <c r="A11" s="67" t="s">
        <v>438</v>
      </c>
      <c r="B11" s="67" t="s">
        <v>443</v>
      </c>
      <c r="C11" s="67">
        <v>-0.16756844200000001</v>
      </c>
      <c r="D11" s="67">
        <v>1.96126835458333</v>
      </c>
    </row>
    <row r="12" spans="1:4" x14ac:dyDescent="0.25">
      <c r="A12" s="67" t="s">
        <v>438</v>
      </c>
      <c r="B12" s="67" t="s">
        <v>442</v>
      </c>
      <c r="C12" s="67">
        <v>-11.09942813</v>
      </c>
      <c r="D12" s="67">
        <v>0.2964403135</v>
      </c>
    </row>
    <row r="13" spans="1:4" x14ac:dyDescent="0.25">
      <c r="A13" s="67" t="s">
        <v>438</v>
      </c>
      <c r="B13" s="67" t="s">
        <v>441</v>
      </c>
      <c r="C13" s="67">
        <v>-4.2001334190000001</v>
      </c>
      <c r="D13" s="67">
        <v>-0.73651210983333304</v>
      </c>
    </row>
    <row r="14" spans="1:4" x14ac:dyDescent="0.25">
      <c r="A14" s="67" t="s">
        <v>438</v>
      </c>
      <c r="B14" s="67" t="s">
        <v>440</v>
      </c>
      <c r="C14" s="67">
        <v>-7.4873142399999999</v>
      </c>
      <c r="D14" s="67">
        <v>-2.0082536449999999</v>
      </c>
    </row>
    <row r="15" spans="1:4" x14ac:dyDescent="0.25">
      <c r="A15" s="67" t="s">
        <v>438</v>
      </c>
      <c r="B15" s="67" t="s">
        <v>439</v>
      </c>
      <c r="C15" s="67">
        <v>2.8819355350000002</v>
      </c>
      <c r="D15" s="67">
        <v>-1.41148406</v>
      </c>
    </row>
    <row r="16" spans="1:4" x14ac:dyDescent="0.25">
      <c r="A16" s="67" t="s">
        <v>438</v>
      </c>
      <c r="B16" s="67" t="s">
        <v>437</v>
      </c>
      <c r="C16" s="67">
        <v>-4.3323704349999996</v>
      </c>
      <c r="D16" s="67">
        <v>-1.19188530775</v>
      </c>
    </row>
    <row r="17" spans="1:4" x14ac:dyDescent="0.25">
      <c r="A17" s="67" t="s">
        <v>438</v>
      </c>
      <c r="B17" s="67" t="s">
        <v>450</v>
      </c>
      <c r="C17" s="67">
        <v>3.6807463999999998E-2</v>
      </c>
      <c r="D17" s="67">
        <v>-0.80734699791666698</v>
      </c>
    </row>
    <row r="18" spans="1:4" x14ac:dyDescent="0.25">
      <c r="A18" s="67" t="s">
        <v>204</v>
      </c>
      <c r="B18" s="67" t="s">
        <v>448</v>
      </c>
      <c r="C18" s="67">
        <v>-9.9686336390000001</v>
      </c>
      <c r="D18" s="67">
        <v>-1.11350825875</v>
      </c>
    </row>
    <row r="19" spans="1:4" x14ac:dyDescent="0.25">
      <c r="A19" s="67" t="s">
        <v>438</v>
      </c>
      <c r="B19" s="67" t="s">
        <v>447</v>
      </c>
      <c r="C19" s="67">
        <v>-11.97980879</v>
      </c>
      <c r="D19" s="67">
        <v>-2.9977496137499999</v>
      </c>
    </row>
    <row r="20" spans="1:4" x14ac:dyDescent="0.25">
      <c r="A20" s="67" t="s">
        <v>438</v>
      </c>
      <c r="B20" s="67" t="s">
        <v>446</v>
      </c>
      <c r="C20" s="67">
        <v>-1.3478236640000001</v>
      </c>
      <c r="D20" s="67">
        <v>-3.1471256004166701</v>
      </c>
    </row>
    <row r="21" spans="1:4" x14ac:dyDescent="0.25">
      <c r="A21" s="67" t="s">
        <v>438</v>
      </c>
      <c r="B21" s="67" t="s">
        <v>445</v>
      </c>
      <c r="C21" s="67">
        <v>-3.394147851</v>
      </c>
      <c r="D21" s="67">
        <v>-3.89671751225</v>
      </c>
    </row>
    <row r="22" spans="1:4" x14ac:dyDescent="0.25">
      <c r="A22" s="67" t="s">
        <v>438</v>
      </c>
      <c r="B22" s="67" t="s">
        <v>444</v>
      </c>
      <c r="C22" s="67">
        <v>0.419464367</v>
      </c>
      <c r="D22" s="67">
        <v>-4.2199184369999996</v>
      </c>
    </row>
    <row r="23" spans="1:4" x14ac:dyDescent="0.25">
      <c r="A23" s="67" t="s">
        <v>438</v>
      </c>
      <c r="B23" s="67" t="s">
        <v>443</v>
      </c>
      <c r="C23" s="67">
        <v>3.103936992</v>
      </c>
      <c r="D23" s="67">
        <v>-3.94729298416667</v>
      </c>
    </row>
    <row r="24" spans="1:4" x14ac:dyDescent="0.25">
      <c r="A24" s="67" t="s">
        <v>438</v>
      </c>
      <c r="B24" s="67" t="s">
        <v>442</v>
      </c>
      <c r="C24" s="67">
        <v>-4.2206526850000001</v>
      </c>
      <c r="D24" s="67">
        <v>-3.3740616970833299</v>
      </c>
    </row>
    <row r="25" spans="1:4" x14ac:dyDescent="0.25">
      <c r="A25" s="67" t="s">
        <v>438</v>
      </c>
      <c r="B25" s="67" t="s">
        <v>441</v>
      </c>
      <c r="C25" s="67">
        <v>-1.4909627089999999</v>
      </c>
      <c r="D25" s="67">
        <v>-3.1482974712499998</v>
      </c>
    </row>
    <row r="26" spans="1:4" x14ac:dyDescent="0.25">
      <c r="A26" s="67" t="s">
        <v>438</v>
      </c>
      <c r="B26" s="67" t="s">
        <v>440</v>
      </c>
      <c r="C26" s="67">
        <v>-7.8904593170000004</v>
      </c>
      <c r="D26" s="67">
        <v>-3.18189289433333</v>
      </c>
    </row>
    <row r="27" spans="1:4" x14ac:dyDescent="0.25">
      <c r="A27" s="67" t="s">
        <v>438</v>
      </c>
      <c r="B27" s="67" t="s">
        <v>439</v>
      </c>
      <c r="C27" s="67">
        <v>1.2074878710000001</v>
      </c>
      <c r="D27" s="67">
        <v>-3.3214301996666702</v>
      </c>
    </row>
    <row r="28" spans="1:4" x14ac:dyDescent="0.25">
      <c r="A28" s="67" t="s">
        <v>438</v>
      </c>
      <c r="B28" s="67" t="s">
        <v>437</v>
      </c>
      <c r="C28" s="67">
        <v>-4.1801030949999998</v>
      </c>
      <c r="D28" s="67">
        <v>-3.3087412546666699</v>
      </c>
    </row>
    <row r="29" spans="1:4" x14ac:dyDescent="0.25">
      <c r="A29" s="67" t="s">
        <v>438</v>
      </c>
      <c r="B29" s="67" t="s">
        <v>450</v>
      </c>
      <c r="C29" s="67">
        <v>3.0748318750000001</v>
      </c>
      <c r="D29" s="67">
        <v>-3.0555725537499998</v>
      </c>
    </row>
    <row r="30" spans="1:4" x14ac:dyDescent="0.25">
      <c r="A30" s="67" t="s">
        <v>205</v>
      </c>
      <c r="B30" s="67" t="s">
        <v>448</v>
      </c>
      <c r="C30" s="67">
        <v>8.3263682039999996</v>
      </c>
      <c r="D30" s="67">
        <v>-1.5309890668333299</v>
      </c>
    </row>
    <row r="31" spans="1:4" x14ac:dyDescent="0.25">
      <c r="A31" s="67" t="s">
        <v>438</v>
      </c>
      <c r="B31" s="67" t="s">
        <v>447</v>
      </c>
      <c r="C31" s="67">
        <v>-3.815746356</v>
      </c>
      <c r="D31" s="67">
        <v>-0.85065053066666696</v>
      </c>
    </row>
    <row r="32" spans="1:4" x14ac:dyDescent="0.25">
      <c r="A32" s="67" t="s">
        <v>438</v>
      </c>
      <c r="B32" s="67" t="s">
        <v>446</v>
      </c>
      <c r="C32" s="67">
        <v>-0.75843015000000003</v>
      </c>
      <c r="D32" s="67">
        <v>-0.80153440450000002</v>
      </c>
    </row>
    <row r="33" spans="1:4" x14ac:dyDescent="0.25">
      <c r="A33" s="67" t="s">
        <v>438</v>
      </c>
      <c r="B33" s="67" t="s">
        <v>445</v>
      </c>
      <c r="C33" s="67">
        <v>6.3798649530000002</v>
      </c>
      <c r="D33" s="67">
        <v>1.29666625E-2</v>
      </c>
    </row>
    <row r="34" spans="1:4" x14ac:dyDescent="0.25">
      <c r="A34" s="67" t="s">
        <v>438</v>
      </c>
      <c r="B34" s="67" t="s">
        <v>444</v>
      </c>
      <c r="C34" s="67">
        <v>6.3734633780000003</v>
      </c>
      <c r="D34" s="67">
        <v>0.50913324675000005</v>
      </c>
    </row>
    <row r="35" spans="1:4" x14ac:dyDescent="0.25">
      <c r="A35" s="67" t="s">
        <v>438</v>
      </c>
      <c r="B35" s="67" t="s">
        <v>443</v>
      </c>
      <c r="C35" s="67">
        <v>10.459112080000001</v>
      </c>
      <c r="D35" s="67">
        <v>1.1220645040833299</v>
      </c>
    </row>
    <row r="36" spans="1:4" x14ac:dyDescent="0.25">
      <c r="A36" s="67" t="s">
        <v>438</v>
      </c>
      <c r="B36" s="67" t="s">
        <v>442</v>
      </c>
      <c r="C36" s="67">
        <v>26.428442759999999</v>
      </c>
      <c r="D36" s="67">
        <v>3.67615579116667</v>
      </c>
    </row>
    <row r="37" spans="1:4" x14ac:dyDescent="0.25">
      <c r="A37" s="67" t="s">
        <v>438</v>
      </c>
      <c r="B37" s="67" t="s">
        <v>441</v>
      </c>
      <c r="C37" s="67">
        <v>22.715573039999999</v>
      </c>
      <c r="D37" s="67">
        <v>5.6933671035833298</v>
      </c>
    </row>
    <row r="38" spans="1:4" x14ac:dyDescent="0.25">
      <c r="A38" s="67" t="s">
        <v>438</v>
      </c>
      <c r="B38" s="67" t="s">
        <v>440</v>
      </c>
      <c r="C38" s="67">
        <v>46.942008219999998</v>
      </c>
      <c r="D38" s="67">
        <v>10.2627393983333</v>
      </c>
    </row>
    <row r="39" spans="1:4" x14ac:dyDescent="0.25">
      <c r="A39" s="67" t="s">
        <v>438</v>
      </c>
      <c r="B39" s="67" t="s">
        <v>439</v>
      </c>
      <c r="C39" s="67">
        <v>-1.975609433</v>
      </c>
      <c r="D39" s="67">
        <v>9.9974812896666698</v>
      </c>
    </row>
    <row r="40" spans="1:4" x14ac:dyDescent="0.25">
      <c r="A40" s="67" t="s">
        <v>438</v>
      </c>
      <c r="B40" s="67" t="s">
        <v>437</v>
      </c>
      <c r="C40" s="67">
        <v>5.229559107</v>
      </c>
      <c r="D40" s="67">
        <v>10.7816198065</v>
      </c>
    </row>
    <row r="41" spans="1:4" x14ac:dyDescent="0.25">
      <c r="A41" s="67" t="s">
        <v>438</v>
      </c>
      <c r="B41" s="67" t="s">
        <v>450</v>
      </c>
      <c r="C41" s="67">
        <v>3.7026915499999999</v>
      </c>
      <c r="D41" s="67">
        <v>10.833941446083299</v>
      </c>
    </row>
    <row r="42" spans="1:4" x14ac:dyDescent="0.25">
      <c r="A42" s="67" t="s">
        <v>206</v>
      </c>
      <c r="B42" s="67" t="s">
        <v>448</v>
      </c>
      <c r="C42" s="67">
        <v>16.417035670000001</v>
      </c>
      <c r="D42" s="67">
        <v>11.5081637349167</v>
      </c>
    </row>
    <row r="43" spans="1:4" x14ac:dyDescent="0.25">
      <c r="A43" s="67" t="s">
        <v>438</v>
      </c>
      <c r="B43" s="67" t="s">
        <v>447</v>
      </c>
      <c r="C43" s="67">
        <v>16.183690639999998</v>
      </c>
      <c r="D43" s="67">
        <v>13.174783484583299</v>
      </c>
    </row>
    <row r="44" spans="1:4" x14ac:dyDescent="0.25">
      <c r="A44" s="67" t="s">
        <v>438</v>
      </c>
      <c r="B44" s="67" t="s">
        <v>446</v>
      </c>
      <c r="C44" s="67">
        <v>9.4570484290000003</v>
      </c>
      <c r="D44" s="67">
        <v>14.026073366166701</v>
      </c>
    </row>
    <row r="45" spans="1:4" x14ac:dyDescent="0.25">
      <c r="A45" s="67" t="s">
        <v>438</v>
      </c>
      <c r="B45" s="67" t="s">
        <v>445</v>
      </c>
      <c r="C45" s="67">
        <v>6.1458599380000001</v>
      </c>
      <c r="D45" s="67">
        <v>14.00657294825</v>
      </c>
    </row>
    <row r="46" spans="1:4" x14ac:dyDescent="0.25">
      <c r="A46" s="67" t="s">
        <v>438</v>
      </c>
      <c r="B46" s="67" t="s">
        <v>444</v>
      </c>
      <c r="C46" s="67">
        <v>4.4971673059999997</v>
      </c>
      <c r="D46" s="67">
        <v>13.85021494225</v>
      </c>
    </row>
    <row r="47" spans="1:4" x14ac:dyDescent="0.25">
      <c r="A47" s="67" t="s">
        <v>438</v>
      </c>
      <c r="B47" s="67" t="s">
        <v>443</v>
      </c>
      <c r="C47" s="67">
        <v>1.5468744619999999</v>
      </c>
      <c r="D47" s="67">
        <v>13.107528474083299</v>
      </c>
    </row>
    <row r="48" spans="1:4" x14ac:dyDescent="0.25">
      <c r="A48" s="67" t="s">
        <v>438</v>
      </c>
      <c r="B48" s="67" t="s">
        <v>442</v>
      </c>
      <c r="C48" s="67">
        <v>-16.950821439999999</v>
      </c>
      <c r="D48" s="67">
        <v>9.4925897907499994</v>
      </c>
    </row>
    <row r="49" spans="1:5" x14ac:dyDescent="0.25">
      <c r="A49" s="67" t="s">
        <v>438</v>
      </c>
      <c r="B49" s="67" t="s">
        <v>441</v>
      </c>
      <c r="C49" s="67">
        <v>-11.213649289999999</v>
      </c>
      <c r="D49" s="67">
        <v>6.6651545965833296</v>
      </c>
    </row>
    <row r="50" spans="1:5" x14ac:dyDescent="0.25">
      <c r="A50" s="67" t="s">
        <v>438</v>
      </c>
      <c r="B50" s="67" t="s">
        <v>440</v>
      </c>
      <c r="C50" s="67">
        <v>-16.236561200000001</v>
      </c>
      <c r="D50" s="67">
        <v>1.40027381158333</v>
      </c>
      <c r="E50" s="67" t="str">
        <f t="shared" ref="E50:E76" si="0">IF(D50&gt;$D$76,"MAYOR","")</f>
        <v>MAYOR</v>
      </c>
    </row>
    <row r="51" spans="1:5" x14ac:dyDescent="0.25">
      <c r="A51" s="67" t="s">
        <v>438</v>
      </c>
      <c r="B51" s="67" t="s">
        <v>439</v>
      </c>
      <c r="C51" s="67">
        <v>11.173417239999999</v>
      </c>
      <c r="D51" s="67">
        <v>2.49602603433333</v>
      </c>
      <c r="E51" s="67" t="str">
        <f t="shared" si="0"/>
        <v>MAYOR</v>
      </c>
    </row>
    <row r="52" spans="1:5" x14ac:dyDescent="0.25">
      <c r="A52" s="67" t="s">
        <v>438</v>
      </c>
      <c r="B52" s="67" t="s">
        <v>437</v>
      </c>
      <c r="C52" s="67">
        <v>15.52752755</v>
      </c>
      <c r="D52" s="67">
        <v>3.3541900712500001</v>
      </c>
      <c r="E52" s="67" t="str">
        <f t="shared" si="0"/>
        <v>MAYOR</v>
      </c>
    </row>
    <row r="53" spans="1:5" x14ac:dyDescent="0.25">
      <c r="A53" s="67" t="s">
        <v>438</v>
      </c>
      <c r="B53" s="67" t="s">
        <v>450</v>
      </c>
      <c r="C53" s="67">
        <v>3.0954840579999998</v>
      </c>
      <c r="D53" s="67">
        <v>3.30358944691667</v>
      </c>
      <c r="E53" s="67" t="str">
        <f t="shared" si="0"/>
        <v>MAYOR</v>
      </c>
    </row>
    <row r="54" spans="1:5" x14ac:dyDescent="0.25">
      <c r="A54" s="67" t="s">
        <v>207</v>
      </c>
      <c r="B54" s="67" t="s">
        <v>448</v>
      </c>
      <c r="C54" s="67">
        <v>5.9946941770000004</v>
      </c>
      <c r="D54" s="67">
        <v>2.4350609891666699</v>
      </c>
      <c r="E54" s="67" t="str">
        <f t="shared" si="0"/>
        <v>MAYOR</v>
      </c>
    </row>
    <row r="55" spans="1:5" x14ac:dyDescent="0.25">
      <c r="A55" s="67" t="s">
        <v>438</v>
      </c>
      <c r="B55" s="67" t="s">
        <v>447</v>
      </c>
      <c r="C55" s="67">
        <v>8.7603708559999998</v>
      </c>
      <c r="D55" s="67">
        <v>1.81645100716667</v>
      </c>
      <c r="E55" s="67" t="str">
        <f t="shared" si="0"/>
        <v>MAYOR</v>
      </c>
    </row>
    <row r="56" spans="1:5" x14ac:dyDescent="0.25">
      <c r="A56" s="67" t="s">
        <v>438</v>
      </c>
      <c r="B56" s="67" t="s">
        <v>446</v>
      </c>
      <c r="C56" s="67">
        <v>12.03710931</v>
      </c>
      <c r="D56" s="67">
        <v>2.0314560805833302</v>
      </c>
      <c r="E56" s="67" t="str">
        <f t="shared" si="0"/>
        <v>MAYOR</v>
      </c>
    </row>
    <row r="57" spans="1:5" x14ac:dyDescent="0.25">
      <c r="A57" s="67" t="s">
        <v>438</v>
      </c>
      <c r="B57" s="67" t="s">
        <v>445</v>
      </c>
      <c r="C57" s="67">
        <v>-4.2325247969999999</v>
      </c>
      <c r="D57" s="67">
        <v>1.1665906859999999</v>
      </c>
      <c r="E57" s="67" t="str">
        <f t="shared" si="0"/>
        <v>MAYOR</v>
      </c>
    </row>
    <row r="58" spans="1:5" x14ac:dyDescent="0.25">
      <c r="A58" s="67" t="s">
        <v>438</v>
      </c>
      <c r="B58" s="67" t="s">
        <v>444</v>
      </c>
      <c r="C58" s="67">
        <v>6.5594095320000001</v>
      </c>
      <c r="D58" s="67">
        <v>1.33844420483333</v>
      </c>
      <c r="E58" s="67" t="str">
        <f t="shared" si="0"/>
        <v>MAYOR</v>
      </c>
    </row>
    <row r="59" spans="1:5" x14ac:dyDescent="0.25">
      <c r="A59" s="67" t="s">
        <v>438</v>
      </c>
      <c r="B59" s="67" t="s">
        <v>443</v>
      </c>
      <c r="C59" s="67">
        <v>0.67287811500000005</v>
      </c>
      <c r="D59" s="67">
        <v>1.2656111759166699</v>
      </c>
      <c r="E59" s="67" t="str">
        <f t="shared" si="0"/>
        <v>MAYOR</v>
      </c>
    </row>
    <row r="60" spans="1:5" x14ac:dyDescent="0.25">
      <c r="A60" s="67" t="s">
        <v>438</v>
      </c>
      <c r="B60" s="67" t="s">
        <v>442</v>
      </c>
      <c r="C60" s="67">
        <v>3.704853645</v>
      </c>
      <c r="D60" s="67">
        <v>2.9869174329999999</v>
      </c>
      <c r="E60" s="67" t="str">
        <f t="shared" si="0"/>
        <v>MAYOR</v>
      </c>
    </row>
    <row r="61" spans="1:5" x14ac:dyDescent="0.25">
      <c r="A61" s="67" t="s">
        <v>438</v>
      </c>
      <c r="B61" s="67" t="s">
        <v>441</v>
      </c>
      <c r="C61" s="67">
        <v>-7.4794166999999995E-2</v>
      </c>
      <c r="D61" s="67">
        <v>3.9151553599166702</v>
      </c>
      <c r="E61" s="67" t="str">
        <f t="shared" si="0"/>
        <v>MAYOR</v>
      </c>
    </row>
    <row r="62" spans="1:5" x14ac:dyDescent="0.25">
      <c r="A62" s="67" t="s">
        <v>438</v>
      </c>
      <c r="B62" s="67" t="s">
        <v>440</v>
      </c>
      <c r="C62" s="67">
        <v>2.397645764</v>
      </c>
      <c r="D62" s="67">
        <v>5.4680059402500003</v>
      </c>
      <c r="E62" s="67" t="str">
        <f t="shared" si="0"/>
        <v>MAYOR</v>
      </c>
    </row>
    <row r="63" spans="1:5" x14ac:dyDescent="0.25">
      <c r="A63" s="67" t="s">
        <v>438</v>
      </c>
      <c r="B63" s="67" t="s">
        <v>439</v>
      </c>
      <c r="C63" s="67">
        <v>-8.2226647239999995</v>
      </c>
      <c r="D63" s="67">
        <v>3.8516657765833302</v>
      </c>
      <c r="E63" s="67" t="str">
        <f t="shared" si="0"/>
        <v>MAYOR</v>
      </c>
    </row>
    <row r="64" spans="1:5" x14ac:dyDescent="0.25">
      <c r="A64" s="67" t="s">
        <v>438</v>
      </c>
      <c r="B64" s="67" t="s">
        <v>437</v>
      </c>
      <c r="C64" s="67">
        <v>-5.1418446790000001</v>
      </c>
      <c r="D64" s="67">
        <v>2.12921809083333</v>
      </c>
      <c r="E64" s="67" t="str">
        <f t="shared" si="0"/>
        <v>MAYOR</v>
      </c>
    </row>
    <row r="65" spans="1:5" x14ac:dyDescent="0.25">
      <c r="A65" s="67" t="s">
        <v>438</v>
      </c>
      <c r="B65" s="67" t="s">
        <v>450</v>
      </c>
      <c r="C65" s="67">
        <v>5.1928116620000004</v>
      </c>
      <c r="D65" s="67">
        <v>2.3039953911666702</v>
      </c>
      <c r="E65" s="67" t="str">
        <f t="shared" si="0"/>
        <v>MAYOR</v>
      </c>
    </row>
    <row r="66" spans="1:5" x14ac:dyDescent="0.25">
      <c r="A66" s="67" t="s">
        <v>449</v>
      </c>
      <c r="B66" s="67" t="s">
        <v>448</v>
      </c>
      <c r="C66" s="67">
        <v>2.9433785970000002</v>
      </c>
      <c r="D66" s="67">
        <v>2.04971909283333</v>
      </c>
      <c r="E66" s="67" t="str">
        <f t="shared" si="0"/>
        <v>MAYOR</v>
      </c>
    </row>
    <row r="67" spans="1:5" x14ac:dyDescent="0.25">
      <c r="A67" s="67" t="s">
        <v>438</v>
      </c>
      <c r="B67" s="67" t="s">
        <v>447</v>
      </c>
      <c r="C67" s="67">
        <v>-8.3612799039999999</v>
      </c>
      <c r="D67" s="67">
        <v>0.62291486283333297</v>
      </c>
      <c r="E67" s="67" t="str">
        <f t="shared" si="0"/>
        <v>MAYOR</v>
      </c>
    </row>
    <row r="68" spans="1:5" x14ac:dyDescent="0.25">
      <c r="A68" s="67" t="s">
        <v>438</v>
      </c>
      <c r="B68" s="67" t="s">
        <v>446</v>
      </c>
      <c r="C68" s="67">
        <v>-6.1953008089999999</v>
      </c>
      <c r="D68" s="67">
        <v>-0.89645264708333305</v>
      </c>
      <c r="E68" s="67" t="str">
        <f t="shared" si="0"/>
        <v/>
      </c>
    </row>
    <row r="69" spans="1:5" x14ac:dyDescent="0.25">
      <c r="A69" s="67" t="s">
        <v>438</v>
      </c>
      <c r="B69" s="67" t="s">
        <v>445</v>
      </c>
      <c r="C69" s="67">
        <v>0.14821982</v>
      </c>
      <c r="D69" s="67">
        <v>-0.53139059566666702</v>
      </c>
      <c r="E69" s="67" t="str">
        <f t="shared" si="0"/>
        <v/>
      </c>
    </row>
    <row r="70" spans="1:5" x14ac:dyDescent="0.25">
      <c r="A70" s="67" t="s">
        <v>438</v>
      </c>
      <c r="B70" s="67" t="s">
        <v>444</v>
      </c>
      <c r="C70" s="67">
        <v>-14.14039416</v>
      </c>
      <c r="D70" s="67">
        <v>-2.2563742366666699</v>
      </c>
      <c r="E70" s="67" t="str">
        <f t="shared" si="0"/>
        <v/>
      </c>
    </row>
    <row r="71" spans="1:5" x14ac:dyDescent="0.25">
      <c r="A71" s="67" t="s">
        <v>438</v>
      </c>
      <c r="B71" s="67" t="s">
        <v>443</v>
      </c>
      <c r="C71" s="67">
        <v>-5.8201365579999997</v>
      </c>
      <c r="D71" s="67">
        <v>-2.7974587927500001</v>
      </c>
      <c r="E71" s="67" t="str">
        <f t="shared" si="0"/>
        <v/>
      </c>
    </row>
    <row r="72" spans="1:5" x14ac:dyDescent="0.25">
      <c r="A72" s="67" t="s">
        <v>438</v>
      </c>
      <c r="B72" s="67" t="s">
        <v>442</v>
      </c>
      <c r="C72" s="67">
        <v>4.6556742900000003</v>
      </c>
      <c r="D72" s="67">
        <v>-2.7182237389999999</v>
      </c>
      <c r="E72" s="67" t="str">
        <f t="shared" si="0"/>
        <v/>
      </c>
    </row>
    <row r="73" spans="1:5" x14ac:dyDescent="0.25">
      <c r="A73" s="67" t="s">
        <v>438</v>
      </c>
      <c r="B73" s="67" t="s">
        <v>441</v>
      </c>
      <c r="C73" s="67">
        <v>7.866739119</v>
      </c>
      <c r="D73" s="67">
        <v>-2.0564292984999999</v>
      </c>
      <c r="E73" s="67" t="str">
        <f t="shared" si="0"/>
        <v/>
      </c>
    </row>
    <row r="74" spans="1:5" x14ac:dyDescent="0.25">
      <c r="A74" s="67" t="s">
        <v>438</v>
      </c>
      <c r="B74" s="67" t="s">
        <v>440</v>
      </c>
      <c r="C74" s="67">
        <v>-4.5786845190000003</v>
      </c>
      <c r="D74" s="67">
        <v>-2.6377901554166701</v>
      </c>
      <c r="E74" s="67" t="str">
        <f t="shared" si="0"/>
        <v/>
      </c>
    </row>
    <row r="75" spans="1:5" x14ac:dyDescent="0.25">
      <c r="A75" s="67" t="s">
        <v>438</v>
      </c>
      <c r="B75" s="67" t="s">
        <v>439</v>
      </c>
      <c r="C75" s="67">
        <v>16.832736199999999</v>
      </c>
      <c r="D75" s="67">
        <v>-0.54984007841666704</v>
      </c>
      <c r="E75" s="67" t="str">
        <f t="shared" si="0"/>
        <v/>
      </c>
    </row>
    <row r="76" spans="1:5" x14ac:dyDescent="0.25">
      <c r="A76" s="67" t="s">
        <v>438</v>
      </c>
      <c r="B76" s="67" t="s">
        <v>437</v>
      </c>
      <c r="C76" s="67">
        <v>2.169125529</v>
      </c>
      <c r="D76" s="67">
        <v>5.9407438916666701E-2</v>
      </c>
      <c r="E76" s="67" t="str">
        <f t="shared" si="0"/>
        <v/>
      </c>
    </row>
  </sheetData>
  <pageMargins left="0.7" right="0.7" top="0.75" bottom="0.75" header="0.3" footer="0.3"/>
  <pageSetup paperSize="9"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sqref="A1:A2"/>
    </sheetView>
  </sheetViews>
  <sheetFormatPr baseColWidth="10" defaultColWidth="9.140625" defaultRowHeight="15" x14ac:dyDescent="0.25"/>
  <cols>
    <col min="1" max="16384" width="9.140625" style="67"/>
  </cols>
  <sheetData>
    <row r="1" spans="1:2" x14ac:dyDescent="0.25">
      <c r="A1" s="67" t="s">
        <v>458</v>
      </c>
    </row>
    <row r="2" spans="1:2" x14ac:dyDescent="0.25">
      <c r="A2" s="67" t="s">
        <v>454</v>
      </c>
    </row>
    <row r="5" spans="1:2" x14ac:dyDescent="0.25">
      <c r="A5" s="67" t="s">
        <v>11</v>
      </c>
      <c r="B5" s="67" t="s">
        <v>452</v>
      </c>
    </row>
    <row r="6" spans="1:2" x14ac:dyDescent="0.25">
      <c r="A6" s="67" t="s">
        <v>22</v>
      </c>
      <c r="B6" s="68">
        <v>-67.865635940000004</v>
      </c>
    </row>
    <row r="7" spans="1:2" x14ac:dyDescent="0.25">
      <c r="A7" s="67" t="s">
        <v>25</v>
      </c>
      <c r="B7" s="68">
        <v>-32.733411609999997</v>
      </c>
    </row>
    <row r="8" spans="1:2" x14ac:dyDescent="0.25">
      <c r="A8" s="67" t="s">
        <v>14</v>
      </c>
      <c r="B8" s="68">
        <v>-25.926284169999999</v>
      </c>
    </row>
    <row r="9" spans="1:2" x14ac:dyDescent="0.25">
      <c r="A9" s="67" t="s">
        <v>37</v>
      </c>
      <c r="B9" s="68">
        <v>-23.415180419999999</v>
      </c>
    </row>
    <row r="10" spans="1:2" x14ac:dyDescent="0.25">
      <c r="A10" s="67" t="s">
        <v>23</v>
      </c>
      <c r="B10" s="68">
        <v>-22.345555310000002</v>
      </c>
    </row>
    <row r="11" spans="1:2" x14ac:dyDescent="0.25">
      <c r="A11" s="67" t="s">
        <v>16</v>
      </c>
      <c r="B11" s="68">
        <v>-18.301564710000001</v>
      </c>
    </row>
    <row r="12" spans="1:2" x14ac:dyDescent="0.25">
      <c r="A12" s="67" t="s">
        <v>33</v>
      </c>
      <c r="B12" s="68">
        <v>-18.095173590000002</v>
      </c>
    </row>
    <row r="13" spans="1:2" x14ac:dyDescent="0.25">
      <c r="A13" s="67" t="s">
        <v>44</v>
      </c>
      <c r="B13" s="68">
        <v>-12.4358267</v>
      </c>
    </row>
    <row r="14" spans="1:2" x14ac:dyDescent="0.25">
      <c r="A14" s="67" t="s">
        <v>128</v>
      </c>
      <c r="B14" s="68">
        <v>-11.99082675</v>
      </c>
    </row>
    <row r="15" spans="1:2" x14ac:dyDescent="0.25">
      <c r="A15" s="67" t="s">
        <v>32</v>
      </c>
      <c r="B15" s="68">
        <v>-11.359879429999999</v>
      </c>
    </row>
    <row r="16" spans="1:2" x14ac:dyDescent="0.25">
      <c r="A16" s="67" t="s">
        <v>28</v>
      </c>
      <c r="B16" s="68">
        <v>-10.07574243</v>
      </c>
    </row>
    <row r="17" spans="1:2" x14ac:dyDescent="0.25">
      <c r="A17" s="67" t="s">
        <v>130</v>
      </c>
      <c r="B17" s="68">
        <v>-9.4923092269999998</v>
      </c>
    </row>
    <row r="18" spans="1:2" x14ac:dyDescent="0.25">
      <c r="A18" s="67" t="s">
        <v>36</v>
      </c>
      <c r="B18" s="68">
        <v>-9.0465139039999993</v>
      </c>
    </row>
    <row r="19" spans="1:2" x14ac:dyDescent="0.25">
      <c r="A19" s="67" t="s">
        <v>41</v>
      </c>
      <c r="B19" s="68">
        <v>-8.9359259350000002</v>
      </c>
    </row>
    <row r="20" spans="1:2" x14ac:dyDescent="0.25">
      <c r="A20" s="67" t="s">
        <v>39</v>
      </c>
      <c r="B20" s="68">
        <v>-7.5925001300000003</v>
      </c>
    </row>
    <row r="21" spans="1:2" x14ac:dyDescent="0.25">
      <c r="A21" s="67" t="s">
        <v>34</v>
      </c>
      <c r="B21" s="68">
        <v>-7.1591390119999998</v>
      </c>
    </row>
    <row r="22" spans="1:2" x14ac:dyDescent="0.25">
      <c r="A22" s="67" t="s">
        <v>13</v>
      </c>
      <c r="B22" s="68">
        <v>-5.132175707</v>
      </c>
    </row>
    <row r="23" spans="1:2" x14ac:dyDescent="0.25">
      <c r="A23" s="67" t="s">
        <v>40</v>
      </c>
      <c r="B23" s="68">
        <v>-3.8335220369999998</v>
      </c>
    </row>
    <row r="24" spans="1:2" x14ac:dyDescent="0.25">
      <c r="A24" s="67" t="s">
        <v>426</v>
      </c>
      <c r="B24" s="68">
        <v>-3.5206916189999999</v>
      </c>
    </row>
    <row r="25" spans="1:2" x14ac:dyDescent="0.25">
      <c r="A25" s="67" t="s">
        <v>35</v>
      </c>
      <c r="B25" s="68">
        <v>-2.5651435629999999</v>
      </c>
    </row>
    <row r="26" spans="1:2" x14ac:dyDescent="0.25">
      <c r="A26" s="67" t="s">
        <v>129</v>
      </c>
      <c r="B26" s="68">
        <v>-0.29277455099999999</v>
      </c>
    </row>
    <row r="27" spans="1:2" x14ac:dyDescent="0.25">
      <c r="A27" s="67" t="s">
        <v>30</v>
      </c>
      <c r="B27" s="68">
        <v>-4.6209826000000002E-2</v>
      </c>
    </row>
    <row r="28" spans="1:2" x14ac:dyDescent="0.25">
      <c r="A28" s="67" t="s">
        <v>42</v>
      </c>
      <c r="B28" s="68">
        <v>1.1580669729999999</v>
      </c>
    </row>
    <row r="29" spans="1:2" x14ac:dyDescent="0.25">
      <c r="A29" s="67" t="s">
        <v>38</v>
      </c>
      <c r="B29" s="68">
        <v>2.169125529</v>
      </c>
    </row>
    <row r="30" spans="1:2" x14ac:dyDescent="0.25">
      <c r="A30" s="67" t="s">
        <v>26</v>
      </c>
      <c r="B30" s="68">
        <v>3.7602684270000002</v>
      </c>
    </row>
    <row r="31" spans="1:2" x14ac:dyDescent="0.25">
      <c r="A31" s="67" t="s">
        <v>131</v>
      </c>
      <c r="B31" s="68">
        <v>3.8009846399999998</v>
      </c>
    </row>
    <row r="32" spans="1:2" x14ac:dyDescent="0.25">
      <c r="A32" s="67" t="s">
        <v>21</v>
      </c>
      <c r="B32" s="68">
        <v>6.0708690829999998</v>
      </c>
    </row>
    <row r="33" spans="1:2" x14ac:dyDescent="0.25">
      <c r="A33" s="67" t="s">
        <v>18</v>
      </c>
      <c r="B33" s="68">
        <v>6.7196577270000004</v>
      </c>
    </row>
    <row r="34" spans="1:2" x14ac:dyDescent="0.25">
      <c r="A34" s="67" t="s">
        <v>31</v>
      </c>
      <c r="B34" s="68">
        <v>7.1245682119999998</v>
      </c>
    </row>
    <row r="35" spans="1:2" x14ac:dyDescent="0.25">
      <c r="A35" s="67" t="s">
        <v>24</v>
      </c>
      <c r="B35" s="68">
        <v>19.901647619999999</v>
      </c>
    </row>
    <row r="36" spans="1:2" x14ac:dyDescent="0.25">
      <c r="A36" s="67" t="s">
        <v>19</v>
      </c>
      <c r="B36" s="68">
        <v>19.953699279999999</v>
      </c>
    </row>
    <row r="37" spans="1:2" x14ac:dyDescent="0.25">
      <c r="A37" s="67" t="s">
        <v>17</v>
      </c>
      <c r="B37" s="68">
        <v>30.501242090000002</v>
      </c>
    </row>
    <row r="38" spans="1:2" x14ac:dyDescent="0.25">
      <c r="A38" s="67" t="s">
        <v>15</v>
      </c>
      <c r="B38" s="68">
        <v>57.483975409999999</v>
      </c>
    </row>
  </sheetData>
  <pageMargins left="0.7" right="0.7" top="0.75" bottom="0.75" header="0.3" footer="0.3"/>
  <pageSetup paperSize="9"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election sqref="A1:A2"/>
    </sheetView>
  </sheetViews>
  <sheetFormatPr baseColWidth="10" defaultColWidth="9.140625" defaultRowHeight="15" x14ac:dyDescent="0.25"/>
  <cols>
    <col min="1" max="16384" width="9.140625" style="67"/>
  </cols>
  <sheetData>
    <row r="1" spans="1:4" x14ac:dyDescent="0.25">
      <c r="A1" s="67" t="s">
        <v>459</v>
      </c>
    </row>
    <row r="2" spans="1:4" x14ac:dyDescent="0.25">
      <c r="A2" s="67" t="s">
        <v>454</v>
      </c>
    </row>
    <row r="5" spans="1:4" x14ac:dyDescent="0.25">
      <c r="A5" s="67" t="s">
        <v>2</v>
      </c>
      <c r="B5" s="67" t="s">
        <v>453</v>
      </c>
      <c r="C5" s="67" t="s">
        <v>452</v>
      </c>
      <c r="D5" s="67" t="s">
        <v>451</v>
      </c>
    </row>
    <row r="6" spans="1:4" x14ac:dyDescent="0.25">
      <c r="A6" s="67" t="s">
        <v>203</v>
      </c>
      <c r="B6" s="67" t="s">
        <v>448</v>
      </c>
      <c r="C6" s="67">
        <v>4.4309268460000002</v>
      </c>
      <c r="D6" s="67">
        <v>5.2096253405833304</v>
      </c>
    </row>
    <row r="7" spans="1:4" x14ac:dyDescent="0.25">
      <c r="A7" s="67" t="s">
        <v>438</v>
      </c>
      <c r="B7" s="67" t="s">
        <v>447</v>
      </c>
      <c r="C7" s="67">
        <v>0.149832985</v>
      </c>
      <c r="D7" s="67">
        <v>4.7261283707499997</v>
      </c>
    </row>
    <row r="8" spans="1:4" x14ac:dyDescent="0.25">
      <c r="A8" s="67" t="s">
        <v>438</v>
      </c>
      <c r="B8" s="67" t="s">
        <v>446</v>
      </c>
      <c r="C8" s="67">
        <v>-5.2120835259999998</v>
      </c>
      <c r="D8" s="67">
        <v>3.7154364119166701</v>
      </c>
    </row>
    <row r="9" spans="1:4" x14ac:dyDescent="0.25">
      <c r="A9" s="67" t="s">
        <v>438</v>
      </c>
      <c r="B9" s="67" t="s">
        <v>445</v>
      </c>
      <c r="C9" s="67">
        <v>9.8990206690000004</v>
      </c>
      <c r="D9" s="67">
        <v>4.32317685983333</v>
      </c>
    </row>
    <row r="10" spans="1:4" x14ac:dyDescent="0.25">
      <c r="A10" s="67" t="s">
        <v>438</v>
      </c>
      <c r="B10" s="67" t="s">
        <v>444</v>
      </c>
      <c r="C10" s="67">
        <v>-5.2919006999999997E-2</v>
      </c>
      <c r="D10" s="67">
        <v>3.6286190709166699</v>
      </c>
    </row>
    <row r="11" spans="1:4" x14ac:dyDescent="0.25">
      <c r="A11" s="67" t="s">
        <v>438</v>
      </c>
      <c r="B11" s="67" t="s">
        <v>443</v>
      </c>
      <c r="C11" s="67">
        <v>0.46850846800000001</v>
      </c>
      <c r="D11" s="67">
        <v>3.0281190660833301</v>
      </c>
    </row>
    <row r="12" spans="1:4" x14ac:dyDescent="0.25">
      <c r="A12" s="67" t="s">
        <v>438</v>
      </c>
      <c r="B12" s="67" t="s">
        <v>442</v>
      </c>
      <c r="C12" s="67">
        <v>8.5304505240000008</v>
      </c>
      <c r="D12" s="67">
        <v>2.98535838425</v>
      </c>
    </row>
    <row r="13" spans="1:4" x14ac:dyDescent="0.25">
      <c r="A13" s="67" t="s">
        <v>438</v>
      </c>
      <c r="B13" s="67" t="s">
        <v>441</v>
      </c>
      <c r="C13" s="67">
        <v>9.3139113699999996</v>
      </c>
      <c r="D13" s="67">
        <v>3.461967816</v>
      </c>
    </row>
    <row r="14" spans="1:4" x14ac:dyDescent="0.25">
      <c r="A14" s="67" t="s">
        <v>438</v>
      </c>
      <c r="B14" s="67" t="s">
        <v>440</v>
      </c>
      <c r="C14" s="67">
        <v>8.5934099310000001</v>
      </c>
      <c r="D14" s="67">
        <v>4.1443040680833301</v>
      </c>
    </row>
    <row r="15" spans="1:4" x14ac:dyDescent="0.25">
      <c r="A15" s="67" t="s">
        <v>438</v>
      </c>
      <c r="B15" s="67" t="s">
        <v>439</v>
      </c>
      <c r="C15" s="67">
        <v>10.20390411</v>
      </c>
      <c r="D15" s="67">
        <v>4.4996045494166701</v>
      </c>
    </row>
    <row r="16" spans="1:4" x14ac:dyDescent="0.25">
      <c r="A16" s="67" t="s">
        <v>438</v>
      </c>
      <c r="B16" s="67" t="s">
        <v>437</v>
      </c>
      <c r="C16" s="67">
        <v>8.2974257359999992</v>
      </c>
      <c r="D16" s="67">
        <v>4.9065855998333303</v>
      </c>
    </row>
    <row r="17" spans="1:4" x14ac:dyDescent="0.25">
      <c r="A17" s="67" t="s">
        <v>438</v>
      </c>
      <c r="B17" s="67" t="s">
        <v>450</v>
      </c>
      <c r="C17" s="67">
        <v>7.1740392540000002</v>
      </c>
      <c r="D17" s="67">
        <v>5.1497022799999996</v>
      </c>
    </row>
    <row r="18" spans="1:4" x14ac:dyDescent="0.25">
      <c r="A18" s="67" t="s">
        <v>204</v>
      </c>
      <c r="B18" s="67" t="s">
        <v>448</v>
      </c>
      <c r="C18" s="67">
        <v>13.19554604</v>
      </c>
      <c r="D18" s="67">
        <v>5.8800872128333301</v>
      </c>
    </row>
    <row r="19" spans="1:4" x14ac:dyDescent="0.25">
      <c r="A19" s="67" t="s">
        <v>438</v>
      </c>
      <c r="B19" s="67" t="s">
        <v>447</v>
      </c>
      <c r="C19" s="67">
        <v>9.6155337000000003</v>
      </c>
      <c r="D19" s="67">
        <v>6.6688956057500004</v>
      </c>
    </row>
    <row r="20" spans="1:4" x14ac:dyDescent="0.25">
      <c r="A20" s="67" t="s">
        <v>438</v>
      </c>
      <c r="B20" s="67" t="s">
        <v>446</v>
      </c>
      <c r="C20" s="67">
        <v>14.59552337</v>
      </c>
      <c r="D20" s="67">
        <v>8.31952951375</v>
      </c>
    </row>
    <row r="21" spans="1:4" x14ac:dyDescent="0.25">
      <c r="A21" s="67" t="s">
        <v>438</v>
      </c>
      <c r="B21" s="67" t="s">
        <v>445</v>
      </c>
      <c r="C21" s="67">
        <v>9.4377793620000006</v>
      </c>
      <c r="D21" s="67">
        <v>8.2810927381666701</v>
      </c>
    </row>
    <row r="22" spans="1:4" x14ac:dyDescent="0.25">
      <c r="A22" s="67" t="s">
        <v>438</v>
      </c>
      <c r="B22" s="67" t="s">
        <v>444</v>
      </c>
      <c r="C22" s="67">
        <v>17.333451440000001</v>
      </c>
      <c r="D22" s="67">
        <v>9.7299569420833301</v>
      </c>
    </row>
    <row r="23" spans="1:4" x14ac:dyDescent="0.25">
      <c r="A23" s="67" t="s">
        <v>438</v>
      </c>
      <c r="B23" s="67" t="s">
        <v>443</v>
      </c>
      <c r="C23" s="67">
        <v>14.218313419999999</v>
      </c>
      <c r="D23" s="67">
        <v>10.875774021416699</v>
      </c>
    </row>
    <row r="24" spans="1:4" x14ac:dyDescent="0.25">
      <c r="A24" s="67" t="s">
        <v>438</v>
      </c>
      <c r="B24" s="67" t="s">
        <v>442</v>
      </c>
      <c r="C24" s="67">
        <v>10.397428420000001</v>
      </c>
      <c r="D24" s="67">
        <v>11.03135551275</v>
      </c>
    </row>
    <row r="25" spans="1:4" x14ac:dyDescent="0.25">
      <c r="A25" s="67" t="s">
        <v>438</v>
      </c>
      <c r="B25" s="67" t="s">
        <v>441</v>
      </c>
      <c r="C25" s="67">
        <v>9.4390410780000007</v>
      </c>
      <c r="D25" s="67">
        <v>11.041782988416699</v>
      </c>
    </row>
    <row r="26" spans="1:4" x14ac:dyDescent="0.25">
      <c r="A26" s="67" t="s">
        <v>438</v>
      </c>
      <c r="B26" s="67" t="s">
        <v>440</v>
      </c>
      <c r="C26" s="67">
        <v>9.0856654680000002</v>
      </c>
      <c r="D26" s="67">
        <v>11.0828042831667</v>
      </c>
    </row>
    <row r="27" spans="1:4" x14ac:dyDescent="0.25">
      <c r="A27" s="67" t="s">
        <v>438</v>
      </c>
      <c r="B27" s="67" t="s">
        <v>439</v>
      </c>
      <c r="C27" s="67">
        <v>5.2811459449999996</v>
      </c>
      <c r="D27" s="67">
        <v>10.6725744360833</v>
      </c>
    </row>
    <row r="28" spans="1:4" x14ac:dyDescent="0.25">
      <c r="A28" s="67" t="s">
        <v>438</v>
      </c>
      <c r="B28" s="67" t="s">
        <v>437</v>
      </c>
      <c r="C28" s="67">
        <v>9.6040538770000001</v>
      </c>
      <c r="D28" s="67">
        <v>10.7814601145</v>
      </c>
    </row>
    <row r="29" spans="1:4" x14ac:dyDescent="0.25">
      <c r="A29" s="67" t="s">
        <v>438</v>
      </c>
      <c r="B29" s="67" t="s">
        <v>450</v>
      </c>
      <c r="C29" s="67">
        <v>16.00662586</v>
      </c>
      <c r="D29" s="67">
        <v>11.5175089983333</v>
      </c>
    </row>
    <row r="30" spans="1:4" x14ac:dyDescent="0.25">
      <c r="A30" s="67" t="s">
        <v>205</v>
      </c>
      <c r="B30" s="67" t="s">
        <v>448</v>
      </c>
      <c r="C30" s="67">
        <v>9.7508594659999996</v>
      </c>
      <c r="D30" s="67">
        <v>11.230451783833299</v>
      </c>
    </row>
    <row r="31" spans="1:4" x14ac:dyDescent="0.25">
      <c r="A31" s="67" t="s">
        <v>438</v>
      </c>
      <c r="B31" s="67" t="s">
        <v>447</v>
      </c>
      <c r="C31" s="67">
        <v>10.24603231</v>
      </c>
      <c r="D31" s="67">
        <v>11.282993334666701</v>
      </c>
    </row>
    <row r="32" spans="1:4" x14ac:dyDescent="0.25">
      <c r="A32" s="67" t="s">
        <v>438</v>
      </c>
      <c r="B32" s="67" t="s">
        <v>446</v>
      </c>
      <c r="C32" s="67">
        <v>6.6624367390000003</v>
      </c>
      <c r="D32" s="67">
        <v>10.6219027820833</v>
      </c>
    </row>
    <row r="33" spans="1:4" x14ac:dyDescent="0.25">
      <c r="A33" s="67" t="s">
        <v>438</v>
      </c>
      <c r="B33" s="67" t="s">
        <v>445</v>
      </c>
      <c r="C33" s="67">
        <v>2.810986003</v>
      </c>
      <c r="D33" s="67">
        <v>10.069670002166699</v>
      </c>
    </row>
    <row r="34" spans="1:4" x14ac:dyDescent="0.25">
      <c r="A34" s="67" t="s">
        <v>438</v>
      </c>
      <c r="B34" s="67" t="s">
        <v>444</v>
      </c>
      <c r="C34" s="67">
        <v>5.3332161000000003E-2</v>
      </c>
      <c r="D34" s="67">
        <v>8.6296600622500002</v>
      </c>
    </row>
    <row r="35" spans="1:4" x14ac:dyDescent="0.25">
      <c r="A35" s="67" t="s">
        <v>438</v>
      </c>
      <c r="B35" s="67" t="s">
        <v>443</v>
      </c>
      <c r="C35" s="67">
        <v>5.383147042</v>
      </c>
      <c r="D35" s="67">
        <v>7.8933961974166698</v>
      </c>
    </row>
    <row r="36" spans="1:4" x14ac:dyDescent="0.25">
      <c r="A36" s="67" t="s">
        <v>438</v>
      </c>
      <c r="B36" s="67" t="s">
        <v>442</v>
      </c>
      <c r="C36" s="67">
        <v>7.2478435770000003</v>
      </c>
      <c r="D36" s="67">
        <v>7.63093079383333</v>
      </c>
    </row>
    <row r="37" spans="1:4" x14ac:dyDescent="0.25">
      <c r="A37" s="67" t="s">
        <v>438</v>
      </c>
      <c r="B37" s="67" t="s">
        <v>441</v>
      </c>
      <c r="C37" s="67">
        <v>3.667034862</v>
      </c>
      <c r="D37" s="67">
        <v>7.1499302758333299</v>
      </c>
    </row>
    <row r="38" spans="1:4" x14ac:dyDescent="0.25">
      <c r="A38" s="67" t="s">
        <v>438</v>
      </c>
      <c r="B38" s="67" t="s">
        <v>440</v>
      </c>
      <c r="C38" s="67">
        <v>9.7031487209999998</v>
      </c>
      <c r="D38" s="67">
        <v>7.2013872135833301</v>
      </c>
    </row>
    <row r="39" spans="1:4" x14ac:dyDescent="0.25">
      <c r="A39" s="67" t="s">
        <v>438</v>
      </c>
      <c r="B39" s="67" t="s">
        <v>439</v>
      </c>
      <c r="C39" s="67">
        <v>5.3358819479999999</v>
      </c>
      <c r="D39" s="67">
        <v>7.2059485471666704</v>
      </c>
    </row>
    <row r="40" spans="1:4" x14ac:dyDescent="0.25">
      <c r="A40" s="67" t="s">
        <v>438</v>
      </c>
      <c r="B40" s="67" t="s">
        <v>437</v>
      </c>
      <c r="C40" s="67">
        <v>1.707736691</v>
      </c>
      <c r="D40" s="67">
        <v>6.5479221150000004</v>
      </c>
    </row>
    <row r="41" spans="1:4" x14ac:dyDescent="0.25">
      <c r="A41" s="67" t="s">
        <v>438</v>
      </c>
      <c r="B41" s="67" t="s">
        <v>450</v>
      </c>
      <c r="C41" s="67">
        <v>4.0435362509999999</v>
      </c>
      <c r="D41" s="67">
        <v>5.5509979809166703</v>
      </c>
    </row>
    <row r="42" spans="1:4" x14ac:dyDescent="0.25">
      <c r="A42" s="67" t="s">
        <v>206</v>
      </c>
      <c r="B42" s="67" t="s">
        <v>448</v>
      </c>
      <c r="C42" s="67">
        <v>0.35368904499999998</v>
      </c>
      <c r="D42" s="67">
        <v>4.7679004458333303</v>
      </c>
    </row>
    <row r="43" spans="1:4" x14ac:dyDescent="0.25">
      <c r="A43" s="67" t="s">
        <v>438</v>
      </c>
      <c r="B43" s="67" t="s">
        <v>447</v>
      </c>
      <c r="C43" s="67">
        <v>6.1989818540000003</v>
      </c>
      <c r="D43" s="67">
        <v>4.4306462411666701</v>
      </c>
    </row>
    <row r="44" spans="1:4" x14ac:dyDescent="0.25">
      <c r="A44" s="67" t="s">
        <v>438</v>
      </c>
      <c r="B44" s="67" t="s">
        <v>446</v>
      </c>
      <c r="C44" s="67">
        <v>1.0677708770000001</v>
      </c>
      <c r="D44" s="67">
        <v>3.9644240860000002</v>
      </c>
    </row>
    <row r="45" spans="1:4" x14ac:dyDescent="0.25">
      <c r="A45" s="67" t="s">
        <v>438</v>
      </c>
      <c r="B45" s="67" t="s">
        <v>445</v>
      </c>
      <c r="C45" s="67">
        <v>8.6067682879999996</v>
      </c>
      <c r="D45" s="67">
        <v>4.4474059430833304</v>
      </c>
    </row>
    <row r="46" spans="1:4" x14ac:dyDescent="0.25">
      <c r="A46" s="67" t="s">
        <v>438</v>
      </c>
      <c r="B46" s="67" t="s">
        <v>444</v>
      </c>
      <c r="C46" s="67">
        <v>3.5875664490000001</v>
      </c>
      <c r="D46" s="67">
        <v>4.7419254670833304</v>
      </c>
    </row>
    <row r="47" spans="1:4" x14ac:dyDescent="0.25">
      <c r="A47" s="67" t="s">
        <v>438</v>
      </c>
      <c r="B47" s="67" t="s">
        <v>443</v>
      </c>
      <c r="C47" s="67">
        <v>4.8888255650000003</v>
      </c>
      <c r="D47" s="67">
        <v>4.7007320106666697</v>
      </c>
    </row>
    <row r="48" spans="1:4" x14ac:dyDescent="0.25">
      <c r="A48" s="67" t="s">
        <v>438</v>
      </c>
      <c r="B48" s="67" t="s">
        <v>442</v>
      </c>
      <c r="C48" s="67">
        <v>0.75268086599999995</v>
      </c>
      <c r="D48" s="67">
        <v>4.1594684514166698</v>
      </c>
    </row>
    <row r="49" spans="1:4" x14ac:dyDescent="0.25">
      <c r="A49" s="67" t="s">
        <v>438</v>
      </c>
      <c r="B49" s="67" t="s">
        <v>441</v>
      </c>
      <c r="C49" s="67">
        <v>4.2157736610000001</v>
      </c>
      <c r="D49" s="67">
        <v>4.20519668466667</v>
      </c>
    </row>
    <row r="50" spans="1:4" x14ac:dyDescent="0.25">
      <c r="A50" s="67" t="s">
        <v>438</v>
      </c>
      <c r="B50" s="67" t="s">
        <v>440</v>
      </c>
      <c r="C50" s="67">
        <v>1.910364417</v>
      </c>
      <c r="D50" s="67">
        <v>3.5557979926666698</v>
      </c>
    </row>
    <row r="51" spans="1:4" x14ac:dyDescent="0.25">
      <c r="A51" s="67" t="s">
        <v>438</v>
      </c>
      <c r="B51" s="67" t="s">
        <v>439</v>
      </c>
      <c r="C51" s="67">
        <v>-1.566717699</v>
      </c>
      <c r="D51" s="67">
        <v>2.9805813554166698</v>
      </c>
    </row>
    <row r="52" spans="1:4" x14ac:dyDescent="0.25">
      <c r="A52" s="67" t="s">
        <v>438</v>
      </c>
      <c r="B52" s="67" t="s">
        <v>437</v>
      </c>
      <c r="C52" s="67">
        <v>0.56244193200000003</v>
      </c>
      <c r="D52" s="67">
        <v>2.8851401255</v>
      </c>
    </row>
    <row r="53" spans="1:4" x14ac:dyDescent="0.25">
      <c r="A53" s="67" t="s">
        <v>438</v>
      </c>
      <c r="B53" s="67" t="s">
        <v>450</v>
      </c>
      <c r="C53" s="67">
        <v>1.3534253599999999</v>
      </c>
      <c r="D53" s="67">
        <v>2.6609642179166699</v>
      </c>
    </row>
    <row r="54" spans="1:4" x14ac:dyDescent="0.25">
      <c r="A54" s="67" t="s">
        <v>207</v>
      </c>
      <c r="B54" s="67" t="s">
        <v>448</v>
      </c>
      <c r="C54" s="67">
        <v>-0.29024522400000002</v>
      </c>
      <c r="D54" s="67">
        <v>2.6073030288333299</v>
      </c>
    </row>
    <row r="55" spans="1:4" x14ac:dyDescent="0.25">
      <c r="A55" s="67" t="s">
        <v>438</v>
      </c>
      <c r="B55" s="67" t="s">
        <v>447</v>
      </c>
      <c r="C55" s="67">
        <v>0.58701426199999995</v>
      </c>
      <c r="D55" s="67">
        <v>2.1396390628333299</v>
      </c>
    </row>
    <row r="56" spans="1:4" x14ac:dyDescent="0.25">
      <c r="A56" s="67" t="s">
        <v>438</v>
      </c>
      <c r="B56" s="67" t="s">
        <v>446</v>
      </c>
      <c r="C56" s="67">
        <v>4.970842727</v>
      </c>
      <c r="D56" s="67">
        <v>2.4648950503333298</v>
      </c>
    </row>
    <row r="57" spans="1:4" x14ac:dyDescent="0.25">
      <c r="A57" s="67" t="s">
        <v>438</v>
      </c>
      <c r="B57" s="67" t="s">
        <v>445</v>
      </c>
      <c r="C57" s="67">
        <v>-3.51904298</v>
      </c>
      <c r="D57" s="67">
        <v>1.454410778</v>
      </c>
    </row>
    <row r="58" spans="1:4" x14ac:dyDescent="0.25">
      <c r="A58" s="67" t="s">
        <v>438</v>
      </c>
      <c r="B58" s="67" t="s">
        <v>444</v>
      </c>
      <c r="C58" s="67">
        <v>2.3899233350000002</v>
      </c>
      <c r="D58" s="67">
        <v>1.3546071851666699</v>
      </c>
    </row>
    <row r="59" spans="1:4" x14ac:dyDescent="0.25">
      <c r="A59" s="67" t="s">
        <v>438</v>
      </c>
      <c r="B59" s="67" t="s">
        <v>443</v>
      </c>
      <c r="C59" s="67">
        <v>5.4374718819999996</v>
      </c>
      <c r="D59" s="67">
        <v>1.4003277115833299</v>
      </c>
    </row>
    <row r="60" spans="1:4" x14ac:dyDescent="0.25">
      <c r="A60" s="67" t="s">
        <v>438</v>
      </c>
      <c r="B60" s="67" t="s">
        <v>442</v>
      </c>
      <c r="C60" s="67">
        <v>2.5625122569999998</v>
      </c>
      <c r="D60" s="67">
        <v>1.55114699416667</v>
      </c>
    </row>
    <row r="61" spans="1:4" x14ac:dyDescent="0.25">
      <c r="A61" s="67" t="s">
        <v>438</v>
      </c>
      <c r="B61" s="67" t="s">
        <v>441</v>
      </c>
      <c r="C61" s="67">
        <v>4.8139949849999999</v>
      </c>
      <c r="D61" s="67">
        <v>1.60099877116667</v>
      </c>
    </row>
    <row r="62" spans="1:4" x14ac:dyDescent="0.25">
      <c r="A62" s="67" t="s">
        <v>438</v>
      </c>
      <c r="B62" s="67" t="s">
        <v>440</v>
      </c>
      <c r="C62" s="67">
        <v>4.6922158310000004</v>
      </c>
      <c r="D62" s="67">
        <v>1.83281972233333</v>
      </c>
    </row>
    <row r="63" spans="1:4" x14ac:dyDescent="0.25">
      <c r="A63" s="67" t="s">
        <v>438</v>
      </c>
      <c r="B63" s="67" t="s">
        <v>439</v>
      </c>
      <c r="C63" s="67">
        <v>1.9347800470000001</v>
      </c>
      <c r="D63" s="67">
        <v>2.1246112011666698</v>
      </c>
    </row>
    <row r="64" spans="1:4" x14ac:dyDescent="0.25">
      <c r="A64" s="67" t="s">
        <v>438</v>
      </c>
      <c r="B64" s="67" t="s">
        <v>437</v>
      </c>
      <c r="C64" s="67">
        <v>4.1848801189999998</v>
      </c>
      <c r="D64" s="67">
        <v>2.4264810500833298</v>
      </c>
    </row>
    <row r="65" spans="1:5" x14ac:dyDescent="0.25">
      <c r="A65" s="67" t="s">
        <v>438</v>
      </c>
      <c r="B65" s="67" t="s">
        <v>450</v>
      </c>
      <c r="C65" s="67">
        <v>5.3740366100000001</v>
      </c>
      <c r="D65" s="67">
        <v>2.76153198758333</v>
      </c>
    </row>
    <row r="66" spans="1:5" x14ac:dyDescent="0.25">
      <c r="A66" s="67" t="s">
        <v>449</v>
      </c>
      <c r="B66" s="67" t="s">
        <v>448</v>
      </c>
      <c r="C66" s="67">
        <v>6.7550842129999999</v>
      </c>
      <c r="D66" s="67">
        <v>3.348642774</v>
      </c>
    </row>
    <row r="67" spans="1:5" x14ac:dyDescent="0.25">
      <c r="A67" s="67" t="s">
        <v>438</v>
      </c>
      <c r="B67" s="67" t="s">
        <v>447</v>
      </c>
      <c r="C67" s="67">
        <v>5.8234000190000001</v>
      </c>
      <c r="D67" s="67">
        <v>3.7850082537500001</v>
      </c>
      <c r="E67" s="67" t="str">
        <f t="shared" ref="E67:E76" si="0">IF(D67&lt;D66,"menor","")</f>
        <v/>
      </c>
    </row>
    <row r="68" spans="1:5" x14ac:dyDescent="0.25">
      <c r="A68" s="67" t="s">
        <v>438</v>
      </c>
      <c r="B68" s="67" t="s">
        <v>446</v>
      </c>
      <c r="C68" s="67">
        <v>3.7379503569999999</v>
      </c>
      <c r="D68" s="67">
        <v>3.68226722291667</v>
      </c>
      <c r="E68" s="67" t="str">
        <f t="shared" si="0"/>
        <v>menor</v>
      </c>
    </row>
    <row r="69" spans="1:5" x14ac:dyDescent="0.25">
      <c r="A69" s="67" t="s">
        <v>438</v>
      </c>
      <c r="B69" s="67" t="s">
        <v>445</v>
      </c>
      <c r="C69" s="67">
        <v>7.8546316129999996</v>
      </c>
      <c r="D69" s="67">
        <v>4.6300734390000002</v>
      </c>
      <c r="E69" s="67" t="str">
        <f t="shared" si="0"/>
        <v/>
      </c>
    </row>
    <row r="70" spans="1:5" x14ac:dyDescent="0.25">
      <c r="A70" s="67" t="s">
        <v>438</v>
      </c>
      <c r="B70" s="67" t="s">
        <v>444</v>
      </c>
      <c r="C70" s="67">
        <v>6.4552948280000004</v>
      </c>
      <c r="D70" s="67">
        <v>4.9688543967500003</v>
      </c>
      <c r="E70" s="67" t="str">
        <f t="shared" si="0"/>
        <v/>
      </c>
    </row>
    <row r="71" spans="1:5" x14ac:dyDescent="0.25">
      <c r="A71" s="67" t="s">
        <v>438</v>
      </c>
      <c r="B71" s="67" t="s">
        <v>443</v>
      </c>
      <c r="C71" s="67">
        <v>1.36709451</v>
      </c>
      <c r="D71" s="67">
        <v>4.6296562824166703</v>
      </c>
      <c r="E71" s="67" t="str">
        <f t="shared" si="0"/>
        <v>menor</v>
      </c>
    </row>
    <row r="72" spans="1:5" x14ac:dyDescent="0.25">
      <c r="A72" s="67" t="s">
        <v>438</v>
      </c>
      <c r="B72" s="67" t="s">
        <v>442</v>
      </c>
      <c r="C72" s="67">
        <v>3.1858791869999998</v>
      </c>
      <c r="D72" s="67">
        <v>4.6816035265833298</v>
      </c>
      <c r="E72" s="67" t="str">
        <f t="shared" si="0"/>
        <v/>
      </c>
    </row>
    <row r="73" spans="1:5" x14ac:dyDescent="0.25">
      <c r="A73" s="67" t="s">
        <v>438</v>
      </c>
      <c r="B73" s="67" t="s">
        <v>441</v>
      </c>
      <c r="C73" s="67">
        <v>4.261310473</v>
      </c>
      <c r="D73" s="67">
        <v>4.63554648391667</v>
      </c>
      <c r="E73" s="67" t="str">
        <f t="shared" si="0"/>
        <v>menor</v>
      </c>
    </row>
    <row r="74" spans="1:5" x14ac:dyDescent="0.25">
      <c r="A74" s="67" t="s">
        <v>438</v>
      </c>
      <c r="B74" s="67" t="s">
        <v>440</v>
      </c>
      <c r="C74" s="67">
        <v>-0.15668221800000001</v>
      </c>
      <c r="D74" s="67">
        <v>4.2314716465000002</v>
      </c>
      <c r="E74" s="67" t="str">
        <f t="shared" si="0"/>
        <v>menor</v>
      </c>
    </row>
    <row r="75" spans="1:5" x14ac:dyDescent="0.25">
      <c r="A75" s="67" t="s">
        <v>438</v>
      </c>
      <c r="B75" s="67" t="s">
        <v>439</v>
      </c>
      <c r="C75" s="67">
        <v>5.5369372500000003</v>
      </c>
      <c r="D75" s="67">
        <v>4.5316514134166699</v>
      </c>
      <c r="E75" s="67" t="str">
        <f t="shared" si="0"/>
        <v/>
      </c>
    </row>
    <row r="76" spans="1:5" x14ac:dyDescent="0.25">
      <c r="A76" s="67" t="s">
        <v>438</v>
      </c>
      <c r="B76" s="67" t="s">
        <v>437</v>
      </c>
      <c r="C76" s="67">
        <v>1.919372348</v>
      </c>
      <c r="D76" s="67">
        <v>4.3428590991666702</v>
      </c>
      <c r="E76" s="67" t="str">
        <f t="shared" si="0"/>
        <v>menor</v>
      </c>
    </row>
  </sheetData>
  <pageMargins left="0.7" right="0.7" top="0.75" bottom="0.75" header="0.3" footer="0.3"/>
  <pageSetup paperSize="9"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sqref="A1:A2"/>
    </sheetView>
  </sheetViews>
  <sheetFormatPr baseColWidth="10" defaultColWidth="9.140625" defaultRowHeight="15" x14ac:dyDescent="0.25"/>
  <cols>
    <col min="1" max="16384" width="9.140625" style="67"/>
  </cols>
  <sheetData>
    <row r="1" spans="1:2" x14ac:dyDescent="0.25">
      <c r="A1" s="67" t="s">
        <v>460</v>
      </c>
    </row>
    <row r="2" spans="1:2" x14ac:dyDescent="0.25">
      <c r="A2" s="67" t="s">
        <v>454</v>
      </c>
    </row>
    <row r="5" spans="1:2" x14ac:dyDescent="0.25">
      <c r="A5" s="67" t="s">
        <v>11</v>
      </c>
      <c r="B5" s="67" t="s">
        <v>452</v>
      </c>
    </row>
    <row r="6" spans="1:2" x14ac:dyDescent="0.25">
      <c r="A6" s="67" t="s">
        <v>23</v>
      </c>
      <c r="B6" s="68">
        <v>-14.6979972</v>
      </c>
    </row>
    <row r="7" spans="1:2" x14ac:dyDescent="0.25">
      <c r="A7" s="67" t="s">
        <v>34</v>
      </c>
      <c r="B7" s="68">
        <v>-8.6267564700000001</v>
      </c>
    </row>
    <row r="8" spans="1:2" x14ac:dyDescent="0.25">
      <c r="A8" s="67" t="s">
        <v>30</v>
      </c>
      <c r="B8" s="68">
        <v>-3.8788298559999999</v>
      </c>
    </row>
    <row r="9" spans="1:2" x14ac:dyDescent="0.25">
      <c r="A9" s="67" t="s">
        <v>14</v>
      </c>
      <c r="B9" s="68">
        <v>-3.2997334309999999</v>
      </c>
    </row>
    <row r="10" spans="1:2" x14ac:dyDescent="0.25">
      <c r="A10" s="67" t="s">
        <v>128</v>
      </c>
      <c r="B10" s="68">
        <v>-2.4781302799999998</v>
      </c>
    </row>
    <row r="11" spans="1:2" x14ac:dyDescent="0.25">
      <c r="A11" s="67" t="s">
        <v>37</v>
      </c>
      <c r="B11" s="68">
        <v>-2.2605702999999999</v>
      </c>
    </row>
    <row r="12" spans="1:2" x14ac:dyDescent="0.25">
      <c r="A12" s="67" t="s">
        <v>25</v>
      </c>
      <c r="B12" s="68">
        <v>-0.71643547600000002</v>
      </c>
    </row>
    <row r="13" spans="1:2" x14ac:dyDescent="0.25">
      <c r="A13" s="67" t="s">
        <v>35</v>
      </c>
      <c r="B13" s="68">
        <v>0.17337303100000001</v>
      </c>
    </row>
    <row r="14" spans="1:2" x14ac:dyDescent="0.25">
      <c r="A14" s="67" t="s">
        <v>26</v>
      </c>
      <c r="B14" s="68">
        <v>0.34927451599999998</v>
      </c>
    </row>
    <row r="15" spans="1:2" x14ac:dyDescent="0.25">
      <c r="A15" s="67" t="s">
        <v>39</v>
      </c>
      <c r="B15" s="68">
        <v>0.37907099100000002</v>
      </c>
    </row>
    <row r="16" spans="1:2" x14ac:dyDescent="0.25">
      <c r="A16" s="67" t="s">
        <v>33</v>
      </c>
      <c r="B16" s="68">
        <v>0.86314286900000003</v>
      </c>
    </row>
    <row r="17" spans="1:2" x14ac:dyDescent="0.25">
      <c r="A17" s="67" t="s">
        <v>28</v>
      </c>
      <c r="B17" s="68">
        <v>1.136861202</v>
      </c>
    </row>
    <row r="18" spans="1:2" x14ac:dyDescent="0.25">
      <c r="A18" s="67" t="s">
        <v>18</v>
      </c>
      <c r="B18" s="68">
        <v>1.291615403</v>
      </c>
    </row>
    <row r="19" spans="1:2" x14ac:dyDescent="0.25">
      <c r="A19" s="67" t="s">
        <v>36</v>
      </c>
      <c r="B19" s="68">
        <v>1.552607235</v>
      </c>
    </row>
    <row r="20" spans="1:2" x14ac:dyDescent="0.25">
      <c r="A20" s="67" t="s">
        <v>426</v>
      </c>
      <c r="B20" s="68">
        <v>1.6365108500000001</v>
      </c>
    </row>
    <row r="21" spans="1:2" x14ac:dyDescent="0.25">
      <c r="A21" s="67" t="s">
        <v>38</v>
      </c>
      <c r="B21" s="68">
        <v>1.919372348</v>
      </c>
    </row>
    <row r="22" spans="1:2" x14ac:dyDescent="0.25">
      <c r="A22" s="67" t="s">
        <v>17</v>
      </c>
      <c r="B22" s="68">
        <v>2.2737859170000001</v>
      </c>
    </row>
    <row r="23" spans="1:2" x14ac:dyDescent="0.25">
      <c r="A23" s="67" t="s">
        <v>32</v>
      </c>
      <c r="B23" s="68">
        <v>2.5002570139999998</v>
      </c>
    </row>
    <row r="24" spans="1:2" x14ac:dyDescent="0.25">
      <c r="A24" s="67" t="s">
        <v>24</v>
      </c>
      <c r="B24" s="68">
        <v>2.5038789330000002</v>
      </c>
    </row>
    <row r="25" spans="1:2" x14ac:dyDescent="0.25">
      <c r="A25" s="67" t="s">
        <v>15</v>
      </c>
      <c r="B25" s="68">
        <v>3.0893739779999998</v>
      </c>
    </row>
    <row r="26" spans="1:2" x14ac:dyDescent="0.25">
      <c r="A26" s="67" t="s">
        <v>44</v>
      </c>
      <c r="B26" s="68">
        <v>3.2031710800000002</v>
      </c>
    </row>
    <row r="27" spans="1:2" x14ac:dyDescent="0.25">
      <c r="A27" s="67" t="s">
        <v>129</v>
      </c>
      <c r="B27" s="68">
        <v>4.1040254940000001</v>
      </c>
    </row>
    <row r="28" spans="1:2" x14ac:dyDescent="0.25">
      <c r="A28" s="67" t="s">
        <v>21</v>
      </c>
      <c r="B28" s="68">
        <v>4.3473097330000003</v>
      </c>
    </row>
    <row r="29" spans="1:2" x14ac:dyDescent="0.25">
      <c r="A29" s="67" t="s">
        <v>16</v>
      </c>
      <c r="B29" s="68">
        <v>5.2833671879999997</v>
      </c>
    </row>
    <row r="30" spans="1:2" x14ac:dyDescent="0.25">
      <c r="A30" s="67" t="s">
        <v>130</v>
      </c>
      <c r="B30" s="68">
        <v>5.7061166139999999</v>
      </c>
    </row>
    <row r="31" spans="1:2" x14ac:dyDescent="0.25">
      <c r="A31" s="67" t="s">
        <v>131</v>
      </c>
      <c r="B31" s="68">
        <v>6.5606537850000004</v>
      </c>
    </row>
    <row r="32" spans="1:2" x14ac:dyDescent="0.25">
      <c r="A32" s="67" t="s">
        <v>22</v>
      </c>
      <c r="B32" s="68">
        <v>6.7832414830000003</v>
      </c>
    </row>
    <row r="33" spans="1:2" x14ac:dyDescent="0.25">
      <c r="A33" s="67" t="s">
        <v>40</v>
      </c>
      <c r="B33" s="68">
        <v>6.8282051990000001</v>
      </c>
    </row>
    <row r="34" spans="1:2" x14ac:dyDescent="0.25">
      <c r="A34" s="67" t="s">
        <v>42</v>
      </c>
      <c r="B34" s="68">
        <v>7.4968424130000004</v>
      </c>
    </row>
    <row r="35" spans="1:2" x14ac:dyDescent="0.25">
      <c r="A35" s="67" t="s">
        <v>41</v>
      </c>
      <c r="B35" s="68">
        <v>8.2390051389999996</v>
      </c>
    </row>
    <row r="36" spans="1:2" x14ac:dyDescent="0.25">
      <c r="A36" s="67" t="s">
        <v>13</v>
      </c>
      <c r="B36" s="68">
        <v>11.813264950000001</v>
      </c>
    </row>
    <row r="37" spans="1:2" x14ac:dyDescent="0.25">
      <c r="A37" s="67" t="s">
        <v>31</v>
      </c>
      <c r="B37" s="68">
        <v>14.34659677</v>
      </c>
    </row>
    <row r="38" spans="1:2" x14ac:dyDescent="0.25">
      <c r="A38" s="67" t="s">
        <v>19</v>
      </c>
      <c r="B38" s="68">
        <v>28.20657495</v>
      </c>
    </row>
  </sheetData>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3" sqref="A3"/>
    </sheetView>
  </sheetViews>
  <sheetFormatPr baseColWidth="10" defaultRowHeight="15" x14ac:dyDescent="0.25"/>
  <cols>
    <col min="1" max="1" width="24.140625" bestFit="1" customWidth="1"/>
  </cols>
  <sheetData>
    <row r="1" spans="1:3" x14ac:dyDescent="0.25">
      <c r="A1" t="s">
        <v>10</v>
      </c>
    </row>
    <row r="2" spans="1:3" x14ac:dyDescent="0.25">
      <c r="A2" t="s">
        <v>1</v>
      </c>
    </row>
    <row r="5" spans="1:3" x14ac:dyDescent="0.25">
      <c r="A5" t="s">
        <v>11</v>
      </c>
      <c r="B5" t="s">
        <v>12</v>
      </c>
    </row>
    <row r="6" spans="1:3" x14ac:dyDescent="0.25">
      <c r="A6" t="s">
        <v>13</v>
      </c>
      <c r="B6" s="5">
        <v>52.448</v>
      </c>
      <c r="C6" s="5"/>
    </row>
    <row r="7" spans="1:3" x14ac:dyDescent="0.25">
      <c r="A7" t="s">
        <v>14</v>
      </c>
      <c r="B7" s="5">
        <v>135.733</v>
      </c>
      <c r="C7" s="5"/>
    </row>
    <row r="8" spans="1:3" x14ac:dyDescent="0.25">
      <c r="A8" t="s">
        <v>15</v>
      </c>
      <c r="B8" s="5">
        <v>223.755</v>
      </c>
      <c r="C8" s="5"/>
    </row>
    <row r="9" spans="1:3" x14ac:dyDescent="0.25">
      <c r="A9" t="s">
        <v>16</v>
      </c>
      <c r="B9" s="5">
        <v>553.44799999999998</v>
      </c>
      <c r="C9" s="5"/>
    </row>
    <row r="10" spans="1:3" x14ac:dyDescent="0.25">
      <c r="A10" t="s">
        <v>17</v>
      </c>
      <c r="B10" s="5">
        <v>671.19399999999996</v>
      </c>
      <c r="C10" s="5"/>
    </row>
    <row r="11" spans="1:3" x14ac:dyDescent="0.25">
      <c r="A11" t="s">
        <v>18</v>
      </c>
      <c r="B11" s="5">
        <v>699.06799999999998</v>
      </c>
      <c r="C11" s="5"/>
    </row>
    <row r="12" spans="1:3" x14ac:dyDescent="0.25">
      <c r="A12" t="s">
        <v>19</v>
      </c>
      <c r="B12" s="5">
        <v>858.18700000000001</v>
      </c>
      <c r="C12" s="5"/>
    </row>
    <row r="13" spans="1:3" x14ac:dyDescent="0.25">
      <c r="A13" t="s">
        <v>20</v>
      </c>
      <c r="B13" s="5">
        <v>1036.9480000000001</v>
      </c>
      <c r="C13" s="5"/>
    </row>
    <row r="14" spans="1:3" x14ac:dyDescent="0.25">
      <c r="A14" t="s">
        <v>21</v>
      </c>
      <c r="B14" s="5">
        <v>1103.1220000000001</v>
      </c>
      <c r="C14" s="5"/>
    </row>
    <row r="15" spans="1:3" x14ac:dyDescent="0.25">
      <c r="A15" t="s">
        <v>22</v>
      </c>
      <c r="B15" s="5">
        <v>1439.6369999999999</v>
      </c>
      <c r="C15" s="5"/>
    </row>
    <row r="16" spans="1:3" x14ac:dyDescent="0.25">
      <c r="A16" t="s">
        <v>23</v>
      </c>
      <c r="B16" s="5">
        <v>1865.3620000000001</v>
      </c>
      <c r="C16" s="5"/>
    </row>
    <row r="17" spans="1:3" x14ac:dyDescent="0.25">
      <c r="A17" t="s">
        <v>24</v>
      </c>
      <c r="B17" s="5">
        <v>1981.49</v>
      </c>
      <c r="C17" s="5"/>
    </row>
    <row r="18" spans="1:3" x14ac:dyDescent="0.25">
      <c r="A18" t="s">
        <v>25</v>
      </c>
      <c r="B18" s="5">
        <v>2236.6239999999998</v>
      </c>
      <c r="C18" s="5"/>
    </row>
    <row r="19" spans="1:3" x14ac:dyDescent="0.25">
      <c r="A19" t="s">
        <v>26</v>
      </c>
      <c r="B19" s="5">
        <v>2616.8290000000002</v>
      </c>
      <c r="C19" s="5"/>
    </row>
    <row r="20" spans="1:3" x14ac:dyDescent="0.25">
      <c r="A20" t="s">
        <v>27</v>
      </c>
      <c r="B20" s="5">
        <v>3073.248</v>
      </c>
      <c r="C20" s="5"/>
    </row>
    <row r="21" spans="1:3" x14ac:dyDescent="0.25">
      <c r="A21" t="s">
        <v>28</v>
      </c>
      <c r="B21" s="5">
        <v>3796.3679999999999</v>
      </c>
      <c r="C21" s="5"/>
    </row>
    <row r="22" spans="1:3" x14ac:dyDescent="0.25">
      <c r="A22" t="s">
        <v>29</v>
      </c>
      <c r="B22" s="5">
        <v>5958.5860000000002</v>
      </c>
      <c r="C22" s="5"/>
    </row>
    <row r="23" spans="1:3" x14ac:dyDescent="0.25">
      <c r="A23" t="s">
        <v>30</v>
      </c>
      <c r="B23" s="5">
        <v>6929.4350000000004</v>
      </c>
      <c r="C23" s="5"/>
    </row>
    <row r="24" spans="1:3" x14ac:dyDescent="0.25">
      <c r="A24" t="s">
        <v>31</v>
      </c>
      <c r="B24" s="5">
        <v>9618.4069999999992</v>
      </c>
      <c r="C24" s="5"/>
    </row>
    <row r="25" spans="1:3" x14ac:dyDescent="0.25">
      <c r="A25" t="s">
        <v>32</v>
      </c>
      <c r="B25" s="5">
        <v>11110.226000000001</v>
      </c>
      <c r="C25" s="5"/>
    </row>
    <row r="26" spans="1:3" x14ac:dyDescent="0.25">
      <c r="A26" t="s">
        <v>33</v>
      </c>
      <c r="B26" s="5">
        <v>15178.105</v>
      </c>
      <c r="C26" s="5"/>
    </row>
    <row r="27" spans="1:3" x14ac:dyDescent="0.25">
      <c r="A27" t="s">
        <v>34</v>
      </c>
      <c r="B27" s="5">
        <v>16573.901000000002</v>
      </c>
      <c r="C27" s="5"/>
    </row>
    <row r="28" spans="1:3" x14ac:dyDescent="0.25">
      <c r="A28" t="s">
        <v>35</v>
      </c>
      <c r="B28" s="5">
        <v>17727.813999999998</v>
      </c>
      <c r="C28" s="5"/>
    </row>
    <row r="29" spans="1:3" x14ac:dyDescent="0.25">
      <c r="A29" t="s">
        <v>36</v>
      </c>
      <c r="B29" s="5">
        <v>18338.525000000001</v>
      </c>
      <c r="C29" s="5"/>
    </row>
    <row r="30" spans="1:3" x14ac:dyDescent="0.25">
      <c r="A30" t="s">
        <v>37</v>
      </c>
      <c r="B30" s="5">
        <v>20286.152999999998</v>
      </c>
      <c r="C30" s="5"/>
    </row>
    <row r="31" spans="1:3" x14ac:dyDescent="0.25">
      <c r="A31" t="s">
        <v>38</v>
      </c>
      <c r="B31" s="5">
        <v>20405.738000000001</v>
      </c>
      <c r="C31" s="5"/>
    </row>
    <row r="32" spans="1:3" x14ac:dyDescent="0.25">
      <c r="A32" t="s">
        <v>39</v>
      </c>
      <c r="B32" s="5">
        <v>24913.687000000002</v>
      </c>
      <c r="C32" s="5"/>
    </row>
    <row r="33" spans="1:3" x14ac:dyDescent="0.25">
      <c r="A33" t="s">
        <v>40</v>
      </c>
      <c r="B33" s="5">
        <v>27039.321</v>
      </c>
      <c r="C33" s="5"/>
    </row>
    <row r="34" spans="1:3" x14ac:dyDescent="0.25">
      <c r="A34" t="s">
        <v>41</v>
      </c>
      <c r="B34" s="5">
        <v>38661.917000000001</v>
      </c>
      <c r="C34" s="5"/>
    </row>
    <row r="35" spans="1:3" x14ac:dyDescent="0.25">
      <c r="A35" t="s">
        <v>42</v>
      </c>
      <c r="B35" s="5">
        <v>39507.468999999997</v>
      </c>
      <c r="C35" s="5"/>
    </row>
    <row r="36" spans="1:3" x14ac:dyDescent="0.25">
      <c r="A36" t="s">
        <v>43</v>
      </c>
      <c r="B36" s="5">
        <v>40905.997000000003</v>
      </c>
      <c r="C36" s="5"/>
    </row>
    <row r="37" spans="1:3" x14ac:dyDescent="0.25">
      <c r="A37" t="s">
        <v>44</v>
      </c>
      <c r="B37" s="5">
        <v>51944.046999999999</v>
      </c>
      <c r="C37" s="5"/>
    </row>
  </sheetData>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sqref="A1:A2"/>
    </sheetView>
  </sheetViews>
  <sheetFormatPr baseColWidth="10" defaultRowHeight="15" x14ac:dyDescent="0.25"/>
  <cols>
    <col min="1" max="16384" width="11.42578125" style="70"/>
  </cols>
  <sheetData>
    <row r="1" spans="1:21" x14ac:dyDescent="0.25">
      <c r="A1" s="70" t="s">
        <v>465</v>
      </c>
    </row>
    <row r="2" spans="1:21" x14ac:dyDescent="0.25">
      <c r="A2" s="70" t="s">
        <v>464</v>
      </c>
    </row>
    <row r="3" spans="1:21" x14ac:dyDescent="0.25">
      <c r="A3" s="70" t="s">
        <v>463</v>
      </c>
    </row>
    <row r="5" spans="1:21" x14ac:dyDescent="0.25">
      <c r="A5" s="70" t="s">
        <v>462</v>
      </c>
      <c r="B5" s="70" t="s">
        <v>461</v>
      </c>
    </row>
    <row r="6" spans="1:21" x14ac:dyDescent="0.25">
      <c r="A6" s="70" t="s">
        <v>252</v>
      </c>
      <c r="B6" s="71">
        <v>2687.1648561001002</v>
      </c>
      <c r="L6" s="67"/>
      <c r="M6" s="67"/>
      <c r="N6" s="67"/>
      <c r="O6" s="67"/>
      <c r="P6" s="67"/>
      <c r="Q6" s="67"/>
      <c r="R6" s="67"/>
      <c r="S6" s="67"/>
      <c r="T6" s="67"/>
      <c r="U6" s="67"/>
    </row>
    <row r="7" spans="1:21" x14ac:dyDescent="0.25">
      <c r="A7" s="70" t="s">
        <v>264</v>
      </c>
      <c r="B7" s="71">
        <v>2430.2250173995603</v>
      </c>
      <c r="L7" s="67"/>
      <c r="M7" s="67"/>
      <c r="N7" s="67"/>
      <c r="O7" s="67"/>
      <c r="P7" s="67"/>
      <c r="Q7" s="67"/>
      <c r="R7" s="67"/>
      <c r="S7" s="67"/>
      <c r="T7" s="67"/>
      <c r="U7" s="67"/>
    </row>
    <row r="8" spans="1:21" x14ac:dyDescent="0.25">
      <c r="A8" s="70" t="s">
        <v>276</v>
      </c>
      <c r="B8" s="71">
        <v>2901.6692642530797</v>
      </c>
      <c r="L8" s="67"/>
      <c r="M8" s="67"/>
      <c r="N8" s="67"/>
      <c r="O8" s="67"/>
      <c r="P8" s="67"/>
      <c r="Q8" s="67"/>
      <c r="R8" s="67"/>
      <c r="S8" s="67"/>
      <c r="T8" s="67"/>
      <c r="U8" s="67"/>
    </row>
    <row r="9" spans="1:21" x14ac:dyDescent="0.25">
      <c r="A9" s="70" t="s">
        <v>288</v>
      </c>
      <c r="B9" s="71">
        <v>2041.6361456995198</v>
      </c>
      <c r="L9" s="67"/>
      <c r="M9" s="67"/>
      <c r="N9" s="67"/>
      <c r="O9" s="67"/>
      <c r="P9" s="67"/>
      <c r="Q9" s="67"/>
      <c r="R9" s="67"/>
      <c r="S9" s="67"/>
      <c r="T9" s="67"/>
      <c r="U9" s="67"/>
    </row>
    <row r="10" spans="1:21" x14ac:dyDescent="0.25">
      <c r="A10" s="70" t="s">
        <v>300</v>
      </c>
      <c r="B10" s="71">
        <v>2518.6246698576997</v>
      </c>
      <c r="L10" s="67"/>
      <c r="M10" s="67"/>
      <c r="N10" s="67"/>
      <c r="O10" s="67"/>
      <c r="P10" s="67"/>
      <c r="Q10" s="67"/>
      <c r="R10" s="67"/>
      <c r="S10" s="67"/>
      <c r="T10" s="67"/>
      <c r="U10" s="67"/>
    </row>
    <row r="11" spans="1:21" x14ac:dyDescent="0.25">
      <c r="A11" s="70" t="s">
        <v>312</v>
      </c>
      <c r="B11" s="71">
        <v>2390.0346929418502</v>
      </c>
      <c r="L11" s="67"/>
      <c r="M11" s="67"/>
      <c r="N11" s="67"/>
      <c r="O11" s="67"/>
      <c r="P11" s="67"/>
      <c r="Q11" s="67"/>
      <c r="R11" s="67"/>
      <c r="S11" s="67"/>
      <c r="T11" s="67"/>
      <c r="U11" s="67"/>
    </row>
    <row r="12" spans="1:21" x14ac:dyDescent="0.25">
      <c r="A12" s="70" t="s">
        <v>324</v>
      </c>
      <c r="B12" s="71">
        <v>2264.0491367987197</v>
      </c>
      <c r="L12" s="67"/>
      <c r="M12" s="67"/>
      <c r="N12" s="67"/>
      <c r="O12" s="67"/>
      <c r="P12" s="67"/>
      <c r="Q12" s="67"/>
      <c r="R12" s="67"/>
      <c r="S12" s="67"/>
      <c r="T12" s="67"/>
      <c r="U12" s="67"/>
    </row>
    <row r="13" spans="1:21" x14ac:dyDescent="0.25">
      <c r="A13" s="70" t="s">
        <v>336</v>
      </c>
      <c r="B13" s="71">
        <v>1852.4263139583099</v>
      </c>
      <c r="L13" s="67"/>
      <c r="M13" s="67"/>
      <c r="N13" s="67"/>
      <c r="O13" s="67"/>
      <c r="P13" s="67"/>
      <c r="Q13" s="67"/>
      <c r="R13" s="67"/>
      <c r="S13" s="67"/>
      <c r="T13" s="67"/>
      <c r="U13" s="67"/>
    </row>
    <row r="14" spans="1:21" x14ac:dyDescent="0.25">
      <c r="A14" s="70" t="s">
        <v>348</v>
      </c>
      <c r="B14" s="71">
        <v>1531.4239622842399</v>
      </c>
      <c r="L14" s="67"/>
      <c r="M14" s="67"/>
      <c r="N14" s="67"/>
      <c r="O14" s="67"/>
      <c r="P14" s="67"/>
      <c r="Q14" s="67"/>
      <c r="R14" s="67"/>
      <c r="S14" s="67"/>
      <c r="T14" s="67"/>
      <c r="U14" s="67"/>
    </row>
    <row r="15" spans="1:21" x14ac:dyDescent="0.25">
      <c r="A15" s="70" t="s">
        <v>360</v>
      </c>
      <c r="B15" s="71">
        <v>2021.6652902246099</v>
      </c>
      <c r="L15" s="67"/>
      <c r="M15" s="67"/>
      <c r="N15" s="67"/>
      <c r="O15" s="67"/>
      <c r="P15" s="67"/>
      <c r="Q15" s="67"/>
      <c r="R15" s="67"/>
      <c r="S15" s="67"/>
      <c r="T15" s="67"/>
      <c r="U15" s="67"/>
    </row>
    <row r="16" spans="1:21" x14ac:dyDescent="0.25">
      <c r="A16" s="70" t="s">
        <v>372</v>
      </c>
      <c r="B16" s="71">
        <v>2258.0852418424997</v>
      </c>
      <c r="L16" s="67"/>
      <c r="M16" s="67"/>
      <c r="N16" s="67"/>
      <c r="O16" s="67"/>
      <c r="P16" s="67"/>
      <c r="Q16" s="67"/>
      <c r="R16" s="67"/>
      <c r="S16" s="67"/>
      <c r="T16" s="67"/>
      <c r="U16" s="67"/>
    </row>
    <row r="17" spans="1:21" x14ac:dyDescent="0.25">
      <c r="A17" s="70" t="s">
        <v>384</v>
      </c>
      <c r="B17" s="71">
        <v>2136.5220862707201</v>
      </c>
      <c r="L17" s="67"/>
      <c r="M17" s="67"/>
      <c r="N17" s="67"/>
      <c r="O17" s="67"/>
      <c r="P17" s="67"/>
      <c r="Q17" s="67"/>
      <c r="R17" s="67"/>
      <c r="S17" s="67"/>
      <c r="T17" s="67"/>
      <c r="U17" s="67"/>
    </row>
    <row r="18" spans="1:21" x14ac:dyDescent="0.25">
      <c r="A18" s="70" t="s">
        <v>396</v>
      </c>
      <c r="B18" s="71">
        <v>2544.25634026431</v>
      </c>
      <c r="L18" s="67"/>
      <c r="M18" s="67"/>
      <c r="N18" s="67"/>
      <c r="O18" s="67"/>
      <c r="P18" s="67"/>
      <c r="Q18" s="67"/>
      <c r="R18" s="67"/>
      <c r="S18" s="67"/>
      <c r="T18" s="67"/>
      <c r="U18" s="67"/>
    </row>
    <row r="19" spans="1:21" x14ac:dyDescent="0.25">
      <c r="A19" s="70" t="s">
        <v>408</v>
      </c>
      <c r="B19" s="71">
        <v>2870.5840364288197</v>
      </c>
      <c r="L19" s="67"/>
      <c r="M19" s="67"/>
      <c r="N19" s="67"/>
      <c r="O19" s="67"/>
      <c r="P19" s="67"/>
      <c r="Q19" s="67"/>
      <c r="R19" s="67"/>
      <c r="S19" s="67"/>
      <c r="T19" s="67"/>
      <c r="U19" s="67"/>
    </row>
    <row r="20" spans="1:21" x14ac:dyDescent="0.25">
      <c r="L20" s="67"/>
      <c r="M20" s="67"/>
      <c r="N20" s="67"/>
      <c r="O20" s="67"/>
      <c r="P20" s="67"/>
      <c r="Q20" s="67"/>
      <c r="R20" s="67"/>
      <c r="S20" s="67"/>
      <c r="T20" s="67"/>
      <c r="U20" s="67"/>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workbookViewId="0">
      <selection sqref="A1:A2"/>
    </sheetView>
  </sheetViews>
  <sheetFormatPr baseColWidth="10" defaultRowHeight="15" x14ac:dyDescent="0.25"/>
  <cols>
    <col min="1" max="16384" width="11.42578125" style="70"/>
  </cols>
  <sheetData>
    <row r="1" spans="1:24" x14ac:dyDescent="0.25">
      <c r="A1" s="70" t="s">
        <v>467</v>
      </c>
    </row>
    <row r="2" spans="1:24" x14ac:dyDescent="0.25">
      <c r="A2" s="70" t="s">
        <v>464</v>
      </c>
    </row>
    <row r="3" spans="1:24" x14ac:dyDescent="0.25">
      <c r="A3" s="70" t="s">
        <v>463</v>
      </c>
    </row>
    <row r="5" spans="1:24" x14ac:dyDescent="0.25">
      <c r="A5" s="70" t="s">
        <v>2</v>
      </c>
      <c r="B5" s="70" t="s">
        <v>453</v>
      </c>
      <c r="C5" s="70" t="s">
        <v>461</v>
      </c>
      <c r="D5" s="70" t="s">
        <v>466</v>
      </c>
    </row>
    <row r="6" spans="1:24" x14ac:dyDescent="0.25">
      <c r="A6" s="70">
        <v>2013</v>
      </c>
      <c r="B6" s="70" t="s">
        <v>448</v>
      </c>
      <c r="C6" s="71">
        <v>1852.4263139583099</v>
      </c>
      <c r="D6" s="71">
        <v>2650.3420914265175</v>
      </c>
      <c r="O6" s="67"/>
      <c r="P6" s="67"/>
      <c r="Q6" s="67"/>
      <c r="R6" s="67"/>
      <c r="S6" s="67"/>
      <c r="T6" s="67"/>
      <c r="U6" s="67"/>
      <c r="V6" s="67"/>
      <c r="W6" s="67"/>
      <c r="X6" s="67"/>
    </row>
    <row r="7" spans="1:24" x14ac:dyDescent="0.25">
      <c r="B7" s="70" t="s">
        <v>447</v>
      </c>
      <c r="C7" s="71">
        <v>2535.1873905043203</v>
      </c>
      <c r="D7" s="71">
        <v>2671.647880031765</v>
      </c>
      <c r="O7" s="67"/>
      <c r="P7" s="67"/>
      <c r="Q7" s="67"/>
      <c r="R7" s="67"/>
      <c r="S7" s="67"/>
      <c r="T7" s="67"/>
      <c r="U7" s="67"/>
      <c r="V7" s="67"/>
      <c r="W7" s="67"/>
      <c r="X7" s="67"/>
    </row>
    <row r="8" spans="1:24" x14ac:dyDescent="0.25">
      <c r="B8" s="70" t="s">
        <v>446</v>
      </c>
      <c r="C8" s="71">
        <v>2213.1872544768003</v>
      </c>
      <c r="D8" s="71">
        <v>2680.3164428844993</v>
      </c>
      <c r="O8" s="67"/>
      <c r="P8" s="67"/>
      <c r="Q8" s="67"/>
      <c r="R8" s="67"/>
      <c r="S8" s="67"/>
      <c r="T8" s="67"/>
      <c r="U8" s="67"/>
      <c r="V8" s="67"/>
      <c r="W8" s="67"/>
      <c r="X8" s="67"/>
    </row>
    <row r="9" spans="1:24" x14ac:dyDescent="0.25">
      <c r="B9" s="70" t="s">
        <v>445</v>
      </c>
      <c r="C9" s="71">
        <v>2416.3128595339999</v>
      </c>
      <c r="D9" s="71">
        <v>2721.3134364518669</v>
      </c>
      <c r="O9" s="67"/>
      <c r="P9" s="67"/>
      <c r="Q9" s="67"/>
      <c r="R9" s="67"/>
      <c r="S9" s="67"/>
      <c r="T9" s="67"/>
      <c r="U9" s="67"/>
      <c r="V9" s="67"/>
      <c r="W9" s="67"/>
      <c r="X9" s="67"/>
    </row>
    <row r="10" spans="1:24" x14ac:dyDescent="0.25">
      <c r="B10" s="70" t="s">
        <v>444</v>
      </c>
      <c r="C10" s="71">
        <v>2325.89058914929</v>
      </c>
      <c r="D10" s="71">
        <v>2675.9003988056893</v>
      </c>
      <c r="O10" s="67"/>
      <c r="P10" s="67"/>
      <c r="Q10" s="67"/>
      <c r="R10" s="67"/>
      <c r="S10" s="67"/>
      <c r="T10" s="67"/>
      <c r="U10" s="67"/>
      <c r="V10" s="67"/>
      <c r="W10" s="67"/>
      <c r="X10" s="67"/>
    </row>
    <row r="11" spans="1:24" x14ac:dyDescent="0.25">
      <c r="B11" s="70" t="s">
        <v>443</v>
      </c>
      <c r="C11" s="71">
        <v>2873.9798561713596</v>
      </c>
      <c r="D11" s="71">
        <v>2681.871303486636</v>
      </c>
      <c r="O11" s="67"/>
      <c r="P11" s="67"/>
      <c r="Q11" s="67"/>
      <c r="R11" s="67"/>
      <c r="S11" s="67"/>
      <c r="T11" s="67"/>
      <c r="U11" s="67"/>
      <c r="V11" s="67"/>
      <c r="W11" s="67"/>
      <c r="X11" s="67"/>
    </row>
    <row r="12" spans="1:24" x14ac:dyDescent="0.25">
      <c r="B12" s="70" t="s">
        <v>442</v>
      </c>
      <c r="C12" s="71">
        <v>2528.2381572883301</v>
      </c>
      <c r="D12" s="71">
        <v>2614.2752216721151</v>
      </c>
      <c r="O12" s="67"/>
      <c r="P12" s="67"/>
      <c r="Q12" s="67"/>
      <c r="R12" s="67"/>
      <c r="S12" s="67"/>
      <c r="T12" s="67"/>
      <c r="U12" s="67"/>
      <c r="V12" s="67"/>
      <c r="W12" s="67"/>
      <c r="X12" s="67"/>
    </row>
    <row r="13" spans="1:24" x14ac:dyDescent="0.25">
      <c r="B13" s="70" t="s">
        <v>441</v>
      </c>
      <c r="C13" s="71">
        <v>2303.9622131168999</v>
      </c>
      <c r="D13" s="71">
        <v>2528.7575208318872</v>
      </c>
      <c r="O13" s="67"/>
      <c r="P13" s="67"/>
      <c r="Q13" s="67"/>
      <c r="R13" s="67"/>
      <c r="S13" s="67"/>
      <c r="T13" s="67"/>
      <c r="U13" s="67"/>
      <c r="V13" s="67"/>
      <c r="W13" s="67"/>
      <c r="X13" s="67"/>
    </row>
    <row r="14" spans="1:24" x14ac:dyDescent="0.25">
      <c r="B14" s="70" t="s">
        <v>440</v>
      </c>
      <c r="C14" s="71">
        <v>2472.6312406922802</v>
      </c>
      <c r="D14" s="71">
        <v>2504.6057765247592</v>
      </c>
      <c r="O14" s="67"/>
      <c r="P14" s="67"/>
      <c r="Q14" s="67"/>
      <c r="R14" s="67"/>
      <c r="S14" s="67"/>
      <c r="T14" s="67"/>
      <c r="U14" s="67"/>
      <c r="V14" s="67"/>
      <c r="W14" s="67"/>
      <c r="X14" s="67"/>
    </row>
    <row r="15" spans="1:24" x14ac:dyDescent="0.25">
      <c r="B15" s="70" t="s">
        <v>439</v>
      </c>
      <c r="C15" s="71">
        <v>2169.5311961247703</v>
      </c>
      <c r="D15" s="71">
        <v>2456.5101742431066</v>
      </c>
      <c r="O15" s="67"/>
      <c r="P15" s="67"/>
      <c r="Q15" s="67"/>
      <c r="R15" s="67"/>
      <c r="S15" s="67"/>
      <c r="T15" s="67"/>
      <c r="U15" s="67"/>
      <c r="V15" s="67"/>
      <c r="W15" s="67"/>
      <c r="X15" s="67"/>
    </row>
    <row r="16" spans="1:24" x14ac:dyDescent="0.25">
      <c r="B16" s="70" t="s">
        <v>437</v>
      </c>
      <c r="C16" s="71">
        <v>2213.7158270262803</v>
      </c>
      <c r="D16" s="71">
        <v>2396.3261124426244</v>
      </c>
      <c r="O16" s="67"/>
      <c r="P16" s="67"/>
      <c r="Q16" s="67"/>
      <c r="R16" s="67"/>
      <c r="S16" s="67"/>
      <c r="T16" s="67"/>
      <c r="U16" s="67"/>
      <c r="V16" s="67"/>
      <c r="W16" s="67"/>
      <c r="X16" s="67"/>
    </row>
    <row r="17" spans="1:24" x14ac:dyDescent="0.25">
      <c r="B17" s="70" t="s">
        <v>450</v>
      </c>
      <c r="C17" s="71">
        <v>2168.84843814134</v>
      </c>
      <c r="D17" s="71">
        <v>2339.4926113486649</v>
      </c>
      <c r="O17" s="67"/>
      <c r="P17" s="67"/>
      <c r="Q17" s="67"/>
      <c r="R17" s="67"/>
      <c r="S17" s="67"/>
      <c r="T17" s="67"/>
      <c r="U17" s="67"/>
      <c r="V17" s="67"/>
      <c r="W17" s="67"/>
      <c r="X17" s="67"/>
    </row>
    <row r="18" spans="1:24" x14ac:dyDescent="0.25">
      <c r="A18" s="70">
        <v>2014</v>
      </c>
      <c r="B18" s="70" t="s">
        <v>448</v>
      </c>
      <c r="C18" s="71">
        <v>1531.4239622842399</v>
      </c>
      <c r="D18" s="71">
        <v>2312.7424153758261</v>
      </c>
      <c r="O18" s="67"/>
      <c r="P18" s="67"/>
      <c r="Q18" s="67"/>
      <c r="R18" s="67"/>
      <c r="S18" s="67"/>
      <c r="T18" s="67"/>
      <c r="U18" s="67"/>
      <c r="V18" s="67"/>
      <c r="W18" s="67"/>
      <c r="X18" s="67"/>
    </row>
    <row r="19" spans="1:24" x14ac:dyDescent="0.25">
      <c r="B19" s="70" t="s">
        <v>447</v>
      </c>
      <c r="C19" s="71">
        <v>1571.1338021566801</v>
      </c>
      <c r="D19" s="71">
        <v>2232.4046163468561</v>
      </c>
      <c r="O19" s="67"/>
      <c r="P19" s="67"/>
      <c r="Q19" s="67"/>
      <c r="R19" s="67"/>
      <c r="S19" s="67"/>
      <c r="T19" s="67"/>
      <c r="U19" s="67"/>
      <c r="V19" s="67"/>
      <c r="W19" s="67"/>
      <c r="X19" s="67"/>
    </row>
    <row r="20" spans="1:24" x14ac:dyDescent="0.25">
      <c r="B20" s="70" t="s">
        <v>446</v>
      </c>
      <c r="C20" s="71">
        <v>1857.49555324675</v>
      </c>
      <c r="D20" s="71">
        <v>2202.7636412443521</v>
      </c>
      <c r="O20" s="67"/>
      <c r="P20" s="67"/>
      <c r="Q20" s="67"/>
      <c r="R20" s="67"/>
      <c r="S20" s="67"/>
      <c r="T20" s="67"/>
      <c r="U20" s="67"/>
      <c r="V20" s="67"/>
      <c r="W20" s="67"/>
      <c r="X20" s="67"/>
    </row>
    <row r="21" spans="1:24" x14ac:dyDescent="0.25">
      <c r="B21" s="70" t="s">
        <v>445</v>
      </c>
      <c r="C21" s="71">
        <v>1712.6041307506</v>
      </c>
      <c r="D21" s="71">
        <v>2144.1212471790682</v>
      </c>
    </row>
    <row r="22" spans="1:24" x14ac:dyDescent="0.25">
      <c r="B22" s="70" t="s">
        <v>444</v>
      </c>
      <c r="C22" s="71">
        <v>2194.1963271803702</v>
      </c>
      <c r="D22" s="71">
        <v>2133.1467253483247</v>
      </c>
    </row>
    <row r="23" spans="1:24" x14ac:dyDescent="0.25">
      <c r="B23" s="70" t="s">
        <v>443</v>
      </c>
      <c r="C23" s="71">
        <v>2339.9108260021098</v>
      </c>
      <c r="D23" s="71">
        <v>2088.6409728342205</v>
      </c>
    </row>
    <row r="24" spans="1:24" x14ac:dyDescent="0.25">
      <c r="B24" s="70" t="s">
        <v>442</v>
      </c>
      <c r="C24" s="71">
        <v>2088.7060126814099</v>
      </c>
      <c r="D24" s="71">
        <v>2052.0132941169772</v>
      </c>
    </row>
    <row r="25" spans="1:24" x14ac:dyDescent="0.25">
      <c r="B25" s="70" t="s">
        <v>441</v>
      </c>
      <c r="C25" s="71">
        <v>1969.0223137855701</v>
      </c>
      <c r="D25" s="71">
        <v>2024.101635839367</v>
      </c>
    </row>
    <row r="26" spans="1:24" x14ac:dyDescent="0.25">
      <c r="B26" s="70" t="s">
        <v>440</v>
      </c>
      <c r="C26" s="71">
        <v>1848.58051499063</v>
      </c>
      <c r="D26" s="71">
        <v>1972.0974086975627</v>
      </c>
    </row>
    <row r="27" spans="1:24" x14ac:dyDescent="0.25">
      <c r="B27" s="70" t="s">
        <v>439</v>
      </c>
      <c r="C27" s="71">
        <v>2186.9568688466102</v>
      </c>
      <c r="D27" s="71">
        <v>1973.5495480910492</v>
      </c>
    </row>
    <row r="28" spans="1:24" x14ac:dyDescent="0.25">
      <c r="B28" s="70" t="s">
        <v>437</v>
      </c>
      <c r="C28" s="71">
        <v>2067.4044575631901</v>
      </c>
      <c r="D28" s="71">
        <v>1961.3569339691248</v>
      </c>
    </row>
    <row r="29" spans="1:24" x14ac:dyDescent="0.25">
      <c r="B29" s="70" t="s">
        <v>450</v>
      </c>
      <c r="C29" s="71">
        <v>2371.8900409541498</v>
      </c>
      <c r="D29" s="71">
        <v>1978.277067536859</v>
      </c>
    </row>
    <row r="30" spans="1:24" x14ac:dyDescent="0.25">
      <c r="A30" s="70">
        <v>2015</v>
      </c>
      <c r="B30" s="70" t="s">
        <v>448</v>
      </c>
      <c r="C30" s="71">
        <v>2021.6652902246099</v>
      </c>
      <c r="D30" s="71">
        <v>2019.1305115318899</v>
      </c>
    </row>
    <row r="31" spans="1:24" x14ac:dyDescent="0.25">
      <c r="B31" s="70" t="s">
        <v>447</v>
      </c>
      <c r="C31" s="71">
        <v>1981.2913872859301</v>
      </c>
      <c r="D31" s="71">
        <v>2053.3103102926611</v>
      </c>
    </row>
    <row r="32" spans="1:24" x14ac:dyDescent="0.25">
      <c r="B32" s="70" t="s">
        <v>446</v>
      </c>
      <c r="C32" s="71">
        <v>2175.7925032967601</v>
      </c>
      <c r="D32" s="71">
        <v>2079.8350561301618</v>
      </c>
    </row>
    <row r="33" spans="1:4" x14ac:dyDescent="0.25">
      <c r="B33" s="70" t="s">
        <v>445</v>
      </c>
      <c r="C33" s="71">
        <v>2454.9796691860702</v>
      </c>
      <c r="D33" s="71">
        <v>2141.6996843331181</v>
      </c>
    </row>
    <row r="34" spans="1:4" x14ac:dyDescent="0.25">
      <c r="B34" s="70" t="s">
        <v>444</v>
      </c>
      <c r="C34" s="71">
        <v>2835.38893277241</v>
      </c>
      <c r="D34" s="71">
        <v>2195.1324014657876</v>
      </c>
    </row>
    <row r="35" spans="1:4" x14ac:dyDescent="0.25">
      <c r="B35" s="70" t="s">
        <v>443</v>
      </c>
      <c r="C35" s="71">
        <v>2845.4478590107301</v>
      </c>
      <c r="D35" s="71">
        <v>2237.2604875498396</v>
      </c>
    </row>
    <row r="36" spans="1:4" x14ac:dyDescent="0.25">
      <c r="B36" s="70" t="s">
        <v>442</v>
      </c>
      <c r="C36" s="71">
        <v>2898.0166152298102</v>
      </c>
      <c r="D36" s="71">
        <v>2304.7030377622063</v>
      </c>
    </row>
    <row r="37" spans="1:4" x14ac:dyDescent="0.25">
      <c r="B37" s="70" t="s">
        <v>441</v>
      </c>
      <c r="C37" s="71">
        <v>2813.1271433564202</v>
      </c>
      <c r="D37" s="71">
        <v>2375.0451068931102</v>
      </c>
    </row>
    <row r="38" spans="1:4" x14ac:dyDescent="0.25">
      <c r="B38" s="70" t="s">
        <v>440</v>
      </c>
      <c r="C38" s="71">
        <v>3143.1299157581902</v>
      </c>
      <c r="D38" s="71">
        <v>2482.9242236237401</v>
      </c>
    </row>
    <row r="39" spans="1:4" x14ac:dyDescent="0.25">
      <c r="B39" s="70" t="s">
        <v>439</v>
      </c>
      <c r="C39" s="71">
        <v>2193.3566205994998</v>
      </c>
      <c r="D39" s="71">
        <v>2483.4575362698147</v>
      </c>
    </row>
    <row r="40" spans="1:4" x14ac:dyDescent="0.25">
      <c r="B40" s="70" t="s">
        <v>437</v>
      </c>
      <c r="C40" s="71">
        <v>2310.3614939857302</v>
      </c>
      <c r="D40" s="71">
        <v>2503.7039559716927</v>
      </c>
    </row>
    <row r="41" spans="1:4" x14ac:dyDescent="0.25">
      <c r="B41" s="70" t="s">
        <v>450</v>
      </c>
      <c r="C41" s="71">
        <v>2409.4101350422102</v>
      </c>
      <c r="D41" s="71">
        <v>2506.8306304790308</v>
      </c>
    </row>
    <row r="42" spans="1:4" x14ac:dyDescent="0.25">
      <c r="A42" s="70">
        <v>2016</v>
      </c>
      <c r="B42" s="70" t="s">
        <v>448</v>
      </c>
      <c r="C42" s="71">
        <v>2258.0852418424997</v>
      </c>
      <c r="D42" s="71">
        <v>2526.5322931138548</v>
      </c>
    </row>
    <row r="43" spans="1:4" x14ac:dyDescent="0.25">
      <c r="B43" s="70" t="s">
        <v>447</v>
      </c>
      <c r="C43" s="71">
        <v>2184.1908896517102</v>
      </c>
      <c r="D43" s="71">
        <v>2543.4405849776699</v>
      </c>
    </row>
    <row r="44" spans="1:4" x14ac:dyDescent="0.25">
      <c r="B44" s="70" t="s">
        <v>446</v>
      </c>
      <c r="C44" s="71">
        <v>2213.6155982721498</v>
      </c>
      <c r="D44" s="71">
        <v>2546.5925095589523</v>
      </c>
    </row>
    <row r="45" spans="1:4" x14ac:dyDescent="0.25">
      <c r="B45" s="70" t="s">
        <v>445</v>
      </c>
      <c r="C45" s="71">
        <v>2298.17853860282</v>
      </c>
      <c r="D45" s="71">
        <v>2533.5257486770147</v>
      </c>
    </row>
    <row r="46" spans="1:4" x14ac:dyDescent="0.25">
      <c r="B46" s="70" t="s">
        <v>444</v>
      </c>
      <c r="C46" s="71">
        <v>2498.9009772949603</v>
      </c>
      <c r="D46" s="71">
        <v>2505.4850857205606</v>
      </c>
    </row>
    <row r="47" spans="1:4" x14ac:dyDescent="0.25">
      <c r="B47" s="70" t="s">
        <v>443</v>
      </c>
      <c r="C47" s="71">
        <v>2193.9788110579802</v>
      </c>
      <c r="D47" s="71">
        <v>2451.1959983911652</v>
      </c>
    </row>
    <row r="48" spans="1:4" x14ac:dyDescent="0.25">
      <c r="B48" s="70" t="s">
        <v>442</v>
      </c>
      <c r="C48" s="71">
        <v>2161.3085843448898</v>
      </c>
      <c r="D48" s="71">
        <v>2389.8036624840884</v>
      </c>
    </row>
    <row r="49" spans="1:4" x14ac:dyDescent="0.25">
      <c r="B49" s="70" t="s">
        <v>441</v>
      </c>
      <c r="C49" s="71">
        <v>2792.7631492255</v>
      </c>
      <c r="D49" s="71">
        <v>2388.1066629731781</v>
      </c>
    </row>
    <row r="50" spans="1:4" x14ac:dyDescent="0.25">
      <c r="B50" s="70" t="s">
        <v>440</v>
      </c>
      <c r="C50" s="71">
        <v>2740.11298786934</v>
      </c>
      <c r="D50" s="71">
        <v>2354.5219189824406</v>
      </c>
    </row>
    <row r="51" spans="1:4" x14ac:dyDescent="0.25">
      <c r="B51" s="70" t="s">
        <v>439</v>
      </c>
      <c r="C51" s="71">
        <v>2499.6131275191697</v>
      </c>
      <c r="D51" s="71">
        <v>2380.0432945590796</v>
      </c>
    </row>
    <row r="52" spans="1:4" x14ac:dyDescent="0.25">
      <c r="B52" s="70" t="s">
        <v>437</v>
      </c>
      <c r="C52" s="71">
        <v>2426.9714445569798</v>
      </c>
      <c r="D52" s="71">
        <v>2389.7607904400174</v>
      </c>
    </row>
    <row r="53" spans="1:4" x14ac:dyDescent="0.25">
      <c r="B53" s="70" t="s">
        <v>450</v>
      </c>
      <c r="C53" s="71">
        <v>2529.1164767554797</v>
      </c>
      <c r="D53" s="71">
        <v>2399.7363189161229</v>
      </c>
    </row>
    <row r="54" spans="1:4" x14ac:dyDescent="0.25">
      <c r="A54" s="70">
        <v>2017</v>
      </c>
      <c r="B54" s="70" t="s">
        <v>448</v>
      </c>
      <c r="C54" s="71">
        <v>2136.5220862707201</v>
      </c>
      <c r="D54" s="71">
        <v>2389.6060559518087</v>
      </c>
    </row>
    <row r="55" spans="1:4" x14ac:dyDescent="0.25">
      <c r="B55" s="70" t="s">
        <v>447</v>
      </c>
      <c r="C55" s="71">
        <v>2481.9090202544699</v>
      </c>
      <c r="D55" s="71">
        <v>2414.4159001687053</v>
      </c>
    </row>
    <row r="56" spans="1:4" x14ac:dyDescent="0.25">
      <c r="B56" s="70" t="s">
        <v>446</v>
      </c>
      <c r="C56" s="71">
        <v>2328.3313107573999</v>
      </c>
      <c r="D56" s="71">
        <v>2423.9755428758094</v>
      </c>
    </row>
    <row r="57" spans="1:4" x14ac:dyDescent="0.25">
      <c r="B57" s="70" t="s">
        <v>445</v>
      </c>
      <c r="C57" s="71">
        <v>2374.7405074152998</v>
      </c>
      <c r="D57" s="71">
        <v>2430.355706943516</v>
      </c>
    </row>
    <row r="58" spans="1:4" x14ac:dyDescent="0.25">
      <c r="B58" s="70" t="s">
        <v>444</v>
      </c>
      <c r="C58" s="71">
        <v>2876.6087823284197</v>
      </c>
      <c r="D58" s="71">
        <v>2461.8313573629707</v>
      </c>
    </row>
    <row r="59" spans="1:4" x14ac:dyDescent="0.25">
      <c r="B59" s="70" t="s">
        <v>443</v>
      </c>
      <c r="C59" s="71">
        <v>2676.1088704878703</v>
      </c>
      <c r="D59" s="71">
        <v>2502.008862315462</v>
      </c>
    </row>
    <row r="60" spans="1:4" x14ac:dyDescent="0.25">
      <c r="B60" s="70" t="s">
        <v>442</v>
      </c>
      <c r="C60" s="71">
        <v>2436.7303660840603</v>
      </c>
      <c r="D60" s="71">
        <v>2524.9606774603922</v>
      </c>
    </row>
    <row r="61" spans="1:4" x14ac:dyDescent="0.25">
      <c r="B61" s="70" t="s">
        <v>441</v>
      </c>
      <c r="C61" s="71">
        <v>2409.2730917128602</v>
      </c>
      <c r="D61" s="71">
        <v>2493.003172667673</v>
      </c>
    </row>
    <row r="62" spans="1:4" x14ac:dyDescent="0.25">
      <c r="B62" s="70" t="s">
        <v>440</v>
      </c>
      <c r="C62" s="71">
        <v>2495.33606552745</v>
      </c>
      <c r="D62" s="71">
        <v>2472.605095805849</v>
      </c>
    </row>
    <row r="63" spans="1:4" x14ac:dyDescent="0.25">
      <c r="B63" s="70" t="s">
        <v>439</v>
      </c>
      <c r="C63" s="71">
        <v>2426.56320474838</v>
      </c>
      <c r="D63" s="71">
        <v>2466.5176022416158</v>
      </c>
    </row>
    <row r="64" spans="1:4" x14ac:dyDescent="0.25">
      <c r="B64" s="70" t="s">
        <v>437</v>
      </c>
      <c r="C64" s="71">
        <v>2761.8561629932801</v>
      </c>
      <c r="D64" s="71">
        <v>2494.4246621113075</v>
      </c>
    </row>
    <row r="65" spans="1:4" x14ac:dyDescent="0.25">
      <c r="B65" s="70" t="s">
        <v>450</v>
      </c>
      <c r="C65" s="71">
        <v>2774.0147783078596</v>
      </c>
      <c r="D65" s="71">
        <v>2514.8328539073395</v>
      </c>
    </row>
    <row r="66" spans="1:4" x14ac:dyDescent="0.25">
      <c r="A66" s="70">
        <v>2018</v>
      </c>
      <c r="B66" s="70" t="s">
        <v>448</v>
      </c>
      <c r="C66" s="71">
        <v>2544.25634026431</v>
      </c>
      <c r="D66" s="71">
        <v>2548.8107084068051</v>
      </c>
    </row>
    <row r="67" spans="1:4" x14ac:dyDescent="0.25">
      <c r="B67" s="70" t="s">
        <v>447</v>
      </c>
      <c r="C67" s="71">
        <v>2348.8737803961099</v>
      </c>
      <c r="D67" s="71">
        <v>2537.7244384186083</v>
      </c>
    </row>
    <row r="68" spans="1:4" x14ac:dyDescent="0.25">
      <c r="B68" s="70" t="s">
        <v>446</v>
      </c>
      <c r="C68" s="71">
        <v>2412.2371019304401</v>
      </c>
      <c r="D68" s="71">
        <v>2544.7165876830281</v>
      </c>
    </row>
    <row r="69" spans="1:4" x14ac:dyDescent="0.25">
      <c r="B69" s="70" t="s">
        <v>445</v>
      </c>
      <c r="C69" s="71">
        <v>2355.5576183493004</v>
      </c>
      <c r="D69" s="71">
        <v>2543.118013594195</v>
      </c>
    </row>
    <row r="70" spans="1:4" x14ac:dyDescent="0.25">
      <c r="B70" s="70" t="s">
        <v>444</v>
      </c>
      <c r="C70" s="71">
        <v>2496.7399535181698</v>
      </c>
      <c r="D70" s="71">
        <v>2511.4622778600074</v>
      </c>
    </row>
    <row r="71" spans="1:4" x14ac:dyDescent="0.25">
      <c r="B71" s="70" t="s">
        <v>443</v>
      </c>
      <c r="C71" s="71">
        <v>2606.94152401471</v>
      </c>
      <c r="D71" s="71">
        <v>2505.6983323205773</v>
      </c>
    </row>
    <row r="72" spans="1:4" x14ac:dyDescent="0.25">
      <c r="B72" s="70" t="s">
        <v>442</v>
      </c>
      <c r="C72" s="71">
        <v>2880.54007975072</v>
      </c>
      <c r="D72" s="71">
        <v>2542.6824751261324</v>
      </c>
    </row>
    <row r="73" spans="1:4" x14ac:dyDescent="0.25">
      <c r="B73" s="70" t="s">
        <v>441</v>
      </c>
      <c r="C73" s="71">
        <v>3199.51588195367</v>
      </c>
      <c r="D73" s="71">
        <v>2608.5360409795335</v>
      </c>
    </row>
    <row r="74" spans="1:4" x14ac:dyDescent="0.25">
      <c r="B74" s="70" t="s">
        <v>440</v>
      </c>
      <c r="C74" s="71">
        <v>2646.0934855472701</v>
      </c>
      <c r="D74" s="71">
        <v>2621.0991593145181</v>
      </c>
    </row>
    <row r="75" spans="1:4" x14ac:dyDescent="0.25">
      <c r="B75" s="70" t="s">
        <v>439</v>
      </c>
      <c r="C75" s="71">
        <v>3115.2683741870801</v>
      </c>
      <c r="D75" s="71">
        <v>2678.4912567677434</v>
      </c>
    </row>
    <row r="76" spans="1:4" x14ac:dyDescent="0.25">
      <c r="B76" s="70" t="s">
        <v>437</v>
      </c>
      <c r="C76" s="71">
        <v>2891.1052997412203</v>
      </c>
      <c r="D76" s="71">
        <v>2689.2620181634052</v>
      </c>
    </row>
    <row r="77" spans="1:4" x14ac:dyDescent="0.25">
      <c r="B77" s="70" t="s">
        <v>450</v>
      </c>
      <c r="C77" s="71">
        <v>3827.9911870573296</v>
      </c>
      <c r="D77" s="71">
        <v>2777.0933855591938</v>
      </c>
    </row>
    <row r="78" spans="1:4" x14ac:dyDescent="0.25">
      <c r="A78" s="70">
        <v>2019</v>
      </c>
      <c r="B78" s="70" t="s">
        <v>448</v>
      </c>
      <c r="C78" s="71">
        <v>2870.5840364288197</v>
      </c>
      <c r="D78" s="71">
        <v>2804.2873602395698</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sqref="A1:A2"/>
    </sheetView>
  </sheetViews>
  <sheetFormatPr baseColWidth="10" defaultColWidth="9.140625" defaultRowHeight="15" x14ac:dyDescent="0.25"/>
  <cols>
    <col min="1" max="16384" width="9.140625" style="67"/>
  </cols>
  <sheetData>
    <row r="1" spans="1:2" x14ac:dyDescent="0.25">
      <c r="A1" s="67" t="s">
        <v>469</v>
      </c>
    </row>
    <row r="2" spans="1:2" x14ac:dyDescent="0.25">
      <c r="A2" s="67" t="s">
        <v>464</v>
      </c>
    </row>
    <row r="5" spans="1:2" x14ac:dyDescent="0.25">
      <c r="A5" s="67" t="s">
        <v>11</v>
      </c>
      <c r="B5" s="67" t="s">
        <v>468</v>
      </c>
    </row>
    <row r="6" spans="1:2" x14ac:dyDescent="0.25">
      <c r="A6" s="67" t="s">
        <v>22</v>
      </c>
      <c r="B6" s="68">
        <v>0.2</v>
      </c>
    </row>
    <row r="7" spans="1:2" x14ac:dyDescent="0.25">
      <c r="A7" s="67" t="s">
        <v>19</v>
      </c>
      <c r="B7" s="68">
        <v>0.5</v>
      </c>
    </row>
    <row r="8" spans="1:2" x14ac:dyDescent="0.25">
      <c r="A8" s="67" t="s">
        <v>17</v>
      </c>
      <c r="B8" s="68">
        <v>0.6</v>
      </c>
    </row>
    <row r="9" spans="1:2" x14ac:dyDescent="0.25">
      <c r="A9" s="67" t="s">
        <v>18</v>
      </c>
      <c r="B9" s="68">
        <v>0.7</v>
      </c>
    </row>
    <row r="10" spans="1:2" x14ac:dyDescent="0.25">
      <c r="A10" s="67" t="s">
        <v>28</v>
      </c>
      <c r="B10" s="68">
        <v>0.7</v>
      </c>
    </row>
    <row r="11" spans="1:2" x14ac:dyDescent="0.25">
      <c r="A11" s="67" t="s">
        <v>14</v>
      </c>
      <c r="B11" s="68">
        <v>0.7</v>
      </c>
    </row>
    <row r="12" spans="1:2" x14ac:dyDescent="0.25">
      <c r="A12" s="67" t="s">
        <v>30</v>
      </c>
      <c r="B12" s="68">
        <v>0.8</v>
      </c>
    </row>
    <row r="13" spans="1:2" x14ac:dyDescent="0.25">
      <c r="A13" s="67" t="s">
        <v>131</v>
      </c>
      <c r="B13" s="68">
        <v>0.8</v>
      </c>
    </row>
    <row r="14" spans="1:2" x14ac:dyDescent="0.25">
      <c r="A14" s="67" t="s">
        <v>24</v>
      </c>
      <c r="B14" s="68">
        <v>0.9</v>
      </c>
    </row>
    <row r="15" spans="1:2" x14ac:dyDescent="0.25">
      <c r="A15" s="67" t="s">
        <v>13</v>
      </c>
      <c r="B15" s="68">
        <v>1.1000000000000001</v>
      </c>
    </row>
    <row r="16" spans="1:2" x14ac:dyDescent="0.25">
      <c r="A16" s="67" t="s">
        <v>16</v>
      </c>
      <c r="B16" s="68">
        <v>1.3</v>
      </c>
    </row>
    <row r="17" spans="1:2" x14ac:dyDescent="0.25">
      <c r="A17" s="67" t="s">
        <v>25</v>
      </c>
      <c r="B17" s="68">
        <v>1.3</v>
      </c>
    </row>
    <row r="18" spans="1:2" x14ac:dyDescent="0.25">
      <c r="A18" s="67" t="s">
        <v>31</v>
      </c>
      <c r="B18" s="68">
        <v>1.5</v>
      </c>
    </row>
    <row r="19" spans="1:2" x14ac:dyDescent="0.25">
      <c r="A19" s="67" t="s">
        <v>34</v>
      </c>
      <c r="B19" s="68">
        <v>2</v>
      </c>
    </row>
    <row r="20" spans="1:2" x14ac:dyDescent="0.25">
      <c r="A20" s="67" t="s">
        <v>21</v>
      </c>
      <c r="B20" s="68">
        <v>2.1</v>
      </c>
    </row>
    <row r="21" spans="1:2" x14ac:dyDescent="0.25">
      <c r="A21" s="67" t="s">
        <v>32</v>
      </c>
      <c r="B21" s="68">
        <v>2.2000000000000002</v>
      </c>
    </row>
    <row r="22" spans="1:2" x14ac:dyDescent="0.25">
      <c r="A22" s="67" t="s">
        <v>36</v>
      </c>
      <c r="B22" s="68">
        <v>2.2999999999999998</v>
      </c>
    </row>
    <row r="23" spans="1:2" x14ac:dyDescent="0.25">
      <c r="A23" s="67" t="s">
        <v>130</v>
      </c>
      <c r="B23" s="68">
        <v>2.5</v>
      </c>
    </row>
    <row r="24" spans="1:2" x14ac:dyDescent="0.25">
      <c r="A24" s="67" t="s">
        <v>41</v>
      </c>
      <c r="B24" s="68">
        <v>2.9</v>
      </c>
    </row>
    <row r="25" spans="1:2" x14ac:dyDescent="0.25">
      <c r="A25" s="67" t="s">
        <v>23</v>
      </c>
      <c r="B25" s="68">
        <v>3.1</v>
      </c>
    </row>
    <row r="26" spans="1:2" x14ac:dyDescent="0.25">
      <c r="A26" s="67" t="s">
        <v>40</v>
      </c>
      <c r="B26" s="68">
        <v>3.7</v>
      </c>
    </row>
    <row r="27" spans="1:2" x14ac:dyDescent="0.25">
      <c r="A27" s="67" t="s">
        <v>35</v>
      </c>
      <c r="B27" s="68">
        <v>3.8</v>
      </c>
    </row>
    <row r="28" spans="1:2" x14ac:dyDescent="0.25">
      <c r="A28" s="67" t="s">
        <v>128</v>
      </c>
      <c r="B28" s="68">
        <v>3.9</v>
      </c>
    </row>
    <row r="29" spans="1:2" x14ac:dyDescent="0.25">
      <c r="A29" s="67" t="s">
        <v>15</v>
      </c>
      <c r="B29" s="68">
        <v>4.2</v>
      </c>
    </row>
    <row r="30" spans="1:2" x14ac:dyDescent="0.25">
      <c r="A30" s="67" t="s">
        <v>33</v>
      </c>
      <c r="B30" s="68">
        <v>4.2</v>
      </c>
    </row>
    <row r="31" spans="1:2" x14ac:dyDescent="0.25">
      <c r="A31" s="67" t="s">
        <v>44</v>
      </c>
      <c r="B31" s="68">
        <v>4.3</v>
      </c>
    </row>
    <row r="32" spans="1:2" x14ac:dyDescent="0.25">
      <c r="A32" s="67" t="s">
        <v>39</v>
      </c>
      <c r="B32" s="68">
        <v>5</v>
      </c>
    </row>
    <row r="33" spans="1:2" x14ac:dyDescent="0.25">
      <c r="A33" s="67" t="s">
        <v>129</v>
      </c>
      <c r="B33" s="68">
        <v>5.5</v>
      </c>
    </row>
    <row r="34" spans="1:2" x14ac:dyDescent="0.25">
      <c r="A34" s="67" t="s">
        <v>26</v>
      </c>
      <c r="B34" s="68">
        <v>7.4</v>
      </c>
    </row>
    <row r="35" spans="1:2" x14ac:dyDescent="0.25">
      <c r="A35" s="67" t="s">
        <v>38</v>
      </c>
      <c r="B35" s="68">
        <v>8.6999999999999993</v>
      </c>
    </row>
    <row r="36" spans="1:2" x14ac:dyDescent="0.25">
      <c r="A36" s="67" t="s">
        <v>42</v>
      </c>
      <c r="B36" s="68">
        <v>9</v>
      </c>
    </row>
    <row r="37" spans="1:2" x14ac:dyDescent="0.25">
      <c r="A37" s="67" t="s">
        <v>37</v>
      </c>
      <c r="B37" s="68">
        <v>12.4</v>
      </c>
    </row>
  </sheetData>
  <pageMargins left="0.7" right="0.7" top="0.75" bottom="0.75" header="0.3" footer="0.3"/>
  <pageSetup paperSize="9"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A2"/>
    </sheetView>
  </sheetViews>
  <sheetFormatPr baseColWidth="10" defaultColWidth="9.140625" defaultRowHeight="15" x14ac:dyDescent="0.25"/>
  <cols>
    <col min="1" max="16384" width="9.140625" style="67"/>
  </cols>
  <sheetData>
    <row r="1" spans="1:12" ht="15" customHeight="1" x14ac:dyDescent="0.25">
      <c r="A1" s="67" t="s">
        <v>478</v>
      </c>
    </row>
    <row r="2" spans="1:12" x14ac:dyDescent="0.25">
      <c r="A2" s="67" t="s">
        <v>477</v>
      </c>
    </row>
    <row r="5" spans="1:12" x14ac:dyDescent="0.25">
      <c r="A5" s="67" t="s">
        <v>2</v>
      </c>
      <c r="B5" s="67" t="s">
        <v>453</v>
      </c>
      <c r="C5" s="67" t="s">
        <v>4</v>
      </c>
      <c r="D5" s="67" t="s">
        <v>466</v>
      </c>
      <c r="G5" s="67" t="s">
        <v>476</v>
      </c>
      <c r="H5" s="67" t="s">
        <v>475</v>
      </c>
      <c r="I5" s="67" t="s">
        <v>474</v>
      </c>
      <c r="J5" s="67" t="s">
        <v>473</v>
      </c>
      <c r="K5" s="67" t="s">
        <v>472</v>
      </c>
      <c r="L5" s="67" t="s">
        <v>471</v>
      </c>
    </row>
    <row r="6" spans="1:12" x14ac:dyDescent="0.25">
      <c r="A6" s="67" t="s">
        <v>203</v>
      </c>
      <c r="B6" s="67" t="s">
        <v>448</v>
      </c>
      <c r="C6" s="72">
        <v>6343</v>
      </c>
      <c r="D6" s="72">
        <v>6644</v>
      </c>
      <c r="G6" s="72">
        <v>12328</v>
      </c>
      <c r="H6" s="72">
        <v>11384</v>
      </c>
      <c r="I6" s="67">
        <v>8.3000000000000007</v>
      </c>
      <c r="J6" s="67">
        <v>14.2</v>
      </c>
      <c r="K6" s="72">
        <v>12253</v>
      </c>
      <c r="L6" s="72">
        <v>12174</v>
      </c>
    </row>
    <row r="7" spans="1:12" x14ac:dyDescent="0.25">
      <c r="A7" s="67" t="s">
        <v>438</v>
      </c>
      <c r="B7" s="67" t="s">
        <v>447</v>
      </c>
      <c r="C7" s="72">
        <v>6318</v>
      </c>
      <c r="D7" s="72">
        <v>6655</v>
      </c>
    </row>
    <row r="8" spans="1:12" x14ac:dyDescent="0.25">
      <c r="A8" s="67" t="s">
        <v>438</v>
      </c>
      <c r="B8" s="67" t="s">
        <v>446</v>
      </c>
      <c r="C8" s="72">
        <v>6647</v>
      </c>
      <c r="D8" s="72">
        <v>6608</v>
      </c>
    </row>
    <row r="9" spans="1:12" x14ac:dyDescent="0.25">
      <c r="A9" s="67" t="s">
        <v>438</v>
      </c>
      <c r="B9" s="67" t="s">
        <v>445</v>
      </c>
      <c r="C9" s="72">
        <v>6479</v>
      </c>
      <c r="D9" s="72">
        <v>6598</v>
      </c>
    </row>
    <row r="10" spans="1:12" x14ac:dyDescent="0.25">
      <c r="A10" s="67" t="s">
        <v>438</v>
      </c>
      <c r="B10" s="67" t="s">
        <v>444</v>
      </c>
      <c r="C10" s="72">
        <v>6949</v>
      </c>
      <c r="D10" s="72">
        <v>6624</v>
      </c>
    </row>
    <row r="11" spans="1:12" x14ac:dyDescent="0.25">
      <c r="A11" s="67" t="s">
        <v>438</v>
      </c>
      <c r="B11" s="67" t="s">
        <v>443</v>
      </c>
      <c r="C11" s="72">
        <v>6766</v>
      </c>
      <c r="D11" s="72">
        <v>6629</v>
      </c>
    </row>
    <row r="12" spans="1:12" x14ac:dyDescent="0.25">
      <c r="A12" s="67" t="s">
        <v>438</v>
      </c>
      <c r="B12" s="67" t="s">
        <v>442</v>
      </c>
      <c r="C12" s="72">
        <v>6997</v>
      </c>
      <c r="D12" s="72">
        <v>6655</v>
      </c>
    </row>
    <row r="13" spans="1:12" x14ac:dyDescent="0.25">
      <c r="A13" s="67" t="s">
        <v>438</v>
      </c>
      <c r="B13" s="67" t="s">
        <v>441</v>
      </c>
      <c r="C13" s="72">
        <v>7960</v>
      </c>
      <c r="D13" s="72">
        <v>6751</v>
      </c>
    </row>
    <row r="14" spans="1:12" x14ac:dyDescent="0.25">
      <c r="A14" s="67" t="s">
        <v>438</v>
      </c>
      <c r="B14" s="67" t="s">
        <v>440</v>
      </c>
      <c r="C14" s="72">
        <v>7340</v>
      </c>
      <c r="D14" s="72">
        <v>6821</v>
      </c>
    </row>
    <row r="15" spans="1:12" x14ac:dyDescent="0.25">
      <c r="A15" s="67" t="s">
        <v>438</v>
      </c>
      <c r="B15" s="67" t="s">
        <v>439</v>
      </c>
      <c r="C15" s="72">
        <v>7398</v>
      </c>
      <c r="D15" s="72">
        <v>6820</v>
      </c>
    </row>
    <row r="16" spans="1:12" x14ac:dyDescent="0.25">
      <c r="A16" s="67" t="s">
        <v>438</v>
      </c>
      <c r="B16" s="67" t="s">
        <v>437</v>
      </c>
      <c r="C16" s="72">
        <v>7281</v>
      </c>
      <c r="D16" s="72">
        <v>6820</v>
      </c>
    </row>
    <row r="17" spans="1:4" x14ac:dyDescent="0.25">
      <c r="A17" s="67" t="s">
        <v>438</v>
      </c>
      <c r="B17" s="67" t="s">
        <v>450</v>
      </c>
      <c r="C17" s="72">
        <v>5672</v>
      </c>
      <c r="D17" s="72">
        <v>6846</v>
      </c>
    </row>
    <row r="18" spans="1:4" x14ac:dyDescent="0.25">
      <c r="A18" s="67" t="s">
        <v>204</v>
      </c>
      <c r="B18" s="67" t="s">
        <v>448</v>
      </c>
      <c r="C18" s="72">
        <v>6130</v>
      </c>
      <c r="D18" s="72">
        <v>6828</v>
      </c>
    </row>
    <row r="19" spans="1:4" x14ac:dyDescent="0.25">
      <c r="A19" s="67" t="s">
        <v>438</v>
      </c>
      <c r="B19" s="67" t="s">
        <v>447</v>
      </c>
      <c r="C19" s="72">
        <v>6660</v>
      </c>
      <c r="D19" s="72">
        <v>6857</v>
      </c>
    </row>
    <row r="20" spans="1:4" x14ac:dyDescent="0.25">
      <c r="A20" s="67" t="s">
        <v>438</v>
      </c>
      <c r="B20" s="67" t="s">
        <v>446</v>
      </c>
      <c r="C20" s="72">
        <v>7617</v>
      </c>
      <c r="D20" s="72">
        <v>6938</v>
      </c>
    </row>
    <row r="21" spans="1:4" x14ac:dyDescent="0.25">
      <c r="A21" s="67" t="s">
        <v>438</v>
      </c>
      <c r="B21" s="67" t="s">
        <v>445</v>
      </c>
      <c r="C21" s="72">
        <v>8011</v>
      </c>
      <c r="D21" s="72">
        <v>7065</v>
      </c>
    </row>
    <row r="22" spans="1:4" x14ac:dyDescent="0.25">
      <c r="A22" s="67" t="s">
        <v>438</v>
      </c>
      <c r="B22" s="67" t="s">
        <v>444</v>
      </c>
      <c r="C22" s="72">
        <v>7966</v>
      </c>
      <c r="D22" s="72">
        <v>7150</v>
      </c>
    </row>
    <row r="23" spans="1:4" x14ac:dyDescent="0.25">
      <c r="A23" s="67" t="s">
        <v>438</v>
      </c>
      <c r="B23" s="67" t="s">
        <v>443</v>
      </c>
      <c r="C23" s="72">
        <v>7292</v>
      </c>
      <c r="D23" s="72">
        <v>7194</v>
      </c>
    </row>
    <row r="24" spans="1:4" x14ac:dyDescent="0.25">
      <c r="A24" s="67" t="s">
        <v>438</v>
      </c>
      <c r="B24" s="67" t="s">
        <v>442</v>
      </c>
      <c r="C24" s="72">
        <v>7404</v>
      </c>
      <c r="D24" s="72">
        <v>7228</v>
      </c>
    </row>
    <row r="25" spans="1:4" x14ac:dyDescent="0.25">
      <c r="A25" s="67" t="s">
        <v>438</v>
      </c>
      <c r="B25" s="67" t="s">
        <v>441</v>
      </c>
      <c r="C25" s="72">
        <v>7866</v>
      </c>
      <c r="D25" s="72">
        <v>7220</v>
      </c>
    </row>
    <row r="26" spans="1:4" x14ac:dyDescent="0.25">
      <c r="A26" s="67" t="s">
        <v>438</v>
      </c>
      <c r="B26" s="67" t="s">
        <v>440</v>
      </c>
      <c r="C26" s="72">
        <v>7767</v>
      </c>
      <c r="D26" s="72">
        <v>7255</v>
      </c>
    </row>
    <row r="27" spans="1:4" x14ac:dyDescent="0.25">
      <c r="A27" s="67" t="s">
        <v>438</v>
      </c>
      <c r="B27" s="67" t="s">
        <v>439</v>
      </c>
      <c r="C27" s="72">
        <v>8436</v>
      </c>
      <c r="D27" s="72">
        <v>7342</v>
      </c>
    </row>
    <row r="28" spans="1:4" x14ac:dyDescent="0.25">
      <c r="A28" s="67" t="s">
        <v>438</v>
      </c>
      <c r="B28" s="67" t="s">
        <v>437</v>
      </c>
      <c r="C28" s="72">
        <v>7381</v>
      </c>
      <c r="D28" s="72">
        <v>7350</v>
      </c>
    </row>
    <row r="29" spans="1:4" x14ac:dyDescent="0.25">
      <c r="A29" s="67" t="s">
        <v>438</v>
      </c>
      <c r="B29" s="67" t="s">
        <v>450</v>
      </c>
      <c r="C29" s="72">
        <v>7176</v>
      </c>
      <c r="D29" s="72">
        <v>7476</v>
      </c>
    </row>
    <row r="30" spans="1:4" x14ac:dyDescent="0.25">
      <c r="A30" s="67" t="s">
        <v>205</v>
      </c>
      <c r="B30" s="67" t="s">
        <v>448</v>
      </c>
      <c r="C30" s="72">
        <v>7170</v>
      </c>
      <c r="D30" s="72">
        <v>7562</v>
      </c>
    </row>
    <row r="31" spans="1:4" x14ac:dyDescent="0.25">
      <c r="A31" s="67" t="s">
        <v>438</v>
      </c>
      <c r="B31" s="67" t="s">
        <v>447</v>
      </c>
      <c r="C31" s="72">
        <v>7843</v>
      </c>
      <c r="D31" s="72">
        <v>7661</v>
      </c>
    </row>
    <row r="32" spans="1:4" x14ac:dyDescent="0.25">
      <c r="A32" s="67" t="s">
        <v>438</v>
      </c>
      <c r="B32" s="67" t="s">
        <v>446</v>
      </c>
      <c r="C32" s="72">
        <v>8899</v>
      </c>
      <c r="D32" s="72">
        <v>7767</v>
      </c>
    </row>
    <row r="33" spans="1:4" x14ac:dyDescent="0.25">
      <c r="A33" s="67" t="s">
        <v>438</v>
      </c>
      <c r="B33" s="67" t="s">
        <v>445</v>
      </c>
      <c r="C33" s="72">
        <v>8889</v>
      </c>
      <c r="D33" s="72">
        <v>7841</v>
      </c>
    </row>
    <row r="34" spans="1:4" x14ac:dyDescent="0.25">
      <c r="A34" s="67" t="s">
        <v>438</v>
      </c>
      <c r="B34" s="67" t="s">
        <v>444</v>
      </c>
      <c r="C34" s="72">
        <v>8822</v>
      </c>
      <c r="D34" s="72">
        <v>7912</v>
      </c>
    </row>
    <row r="35" spans="1:4" x14ac:dyDescent="0.25">
      <c r="A35" s="67" t="s">
        <v>438</v>
      </c>
      <c r="B35" s="67" t="s">
        <v>443</v>
      </c>
      <c r="C35" s="72">
        <v>8691</v>
      </c>
      <c r="D35" s="72">
        <v>8029</v>
      </c>
    </row>
    <row r="36" spans="1:4" x14ac:dyDescent="0.25">
      <c r="A36" s="67" t="s">
        <v>438</v>
      </c>
      <c r="B36" s="67" t="s">
        <v>442</v>
      </c>
      <c r="C36" s="72">
        <v>9526</v>
      </c>
      <c r="D36" s="72">
        <v>8205</v>
      </c>
    </row>
    <row r="37" spans="1:4" x14ac:dyDescent="0.25">
      <c r="A37" s="67" t="s">
        <v>438</v>
      </c>
      <c r="B37" s="67" t="s">
        <v>441</v>
      </c>
      <c r="C37" s="72">
        <v>9440</v>
      </c>
      <c r="D37" s="72">
        <v>8337</v>
      </c>
    </row>
    <row r="38" spans="1:4" x14ac:dyDescent="0.25">
      <c r="A38" s="67" t="s">
        <v>438</v>
      </c>
      <c r="B38" s="67" t="s">
        <v>440</v>
      </c>
      <c r="C38" s="72">
        <v>9790</v>
      </c>
      <c r="D38" s="72">
        <v>8505</v>
      </c>
    </row>
    <row r="39" spans="1:4" x14ac:dyDescent="0.25">
      <c r="A39" s="67" t="s">
        <v>438</v>
      </c>
      <c r="B39" s="67" t="s">
        <v>439</v>
      </c>
      <c r="C39" s="72">
        <v>9425</v>
      </c>
      <c r="D39" s="72">
        <v>8588</v>
      </c>
    </row>
    <row r="40" spans="1:4" x14ac:dyDescent="0.25">
      <c r="A40" s="67" t="s">
        <v>438</v>
      </c>
      <c r="B40" s="67" t="s">
        <v>437</v>
      </c>
      <c r="C40" s="72">
        <v>9000</v>
      </c>
      <c r="D40" s="72">
        <v>8723</v>
      </c>
    </row>
    <row r="41" spans="1:4" x14ac:dyDescent="0.25">
      <c r="A41" s="67" t="s">
        <v>438</v>
      </c>
      <c r="B41" s="67" t="s">
        <v>450</v>
      </c>
      <c r="C41" s="72">
        <v>8816</v>
      </c>
      <c r="D41" s="72">
        <v>8859</v>
      </c>
    </row>
    <row r="42" spans="1:4" x14ac:dyDescent="0.25">
      <c r="A42" s="67" t="s">
        <v>206</v>
      </c>
      <c r="B42" s="67" t="s">
        <v>448</v>
      </c>
      <c r="C42" s="72">
        <v>8680</v>
      </c>
      <c r="D42" s="72">
        <v>8985</v>
      </c>
    </row>
    <row r="43" spans="1:4" x14ac:dyDescent="0.25">
      <c r="A43" s="67" t="s">
        <v>438</v>
      </c>
      <c r="B43" s="67" t="s">
        <v>447</v>
      </c>
      <c r="C43" s="72">
        <v>9921</v>
      </c>
      <c r="D43" s="72">
        <v>9158</v>
      </c>
    </row>
    <row r="44" spans="1:4" x14ac:dyDescent="0.25">
      <c r="A44" s="67" t="s">
        <v>438</v>
      </c>
      <c r="B44" s="67" t="s">
        <v>446</v>
      </c>
      <c r="C44" s="72">
        <v>9962</v>
      </c>
      <c r="D44" s="72">
        <v>9247</v>
      </c>
    </row>
    <row r="45" spans="1:4" x14ac:dyDescent="0.25">
      <c r="A45" s="67" t="s">
        <v>438</v>
      </c>
      <c r="B45" s="67" t="s">
        <v>445</v>
      </c>
      <c r="C45" s="72">
        <v>10438</v>
      </c>
      <c r="D45" s="72">
        <v>9376</v>
      </c>
    </row>
    <row r="46" spans="1:4" x14ac:dyDescent="0.25">
      <c r="A46" s="67" t="s">
        <v>438</v>
      </c>
      <c r="B46" s="67" t="s">
        <v>444</v>
      </c>
      <c r="C46" s="72">
        <v>10693</v>
      </c>
      <c r="D46" s="72">
        <v>9532</v>
      </c>
    </row>
    <row r="47" spans="1:4" x14ac:dyDescent="0.25">
      <c r="A47" s="67" t="s">
        <v>438</v>
      </c>
      <c r="B47" s="67" t="s">
        <v>443</v>
      </c>
      <c r="C47" s="72">
        <v>10732</v>
      </c>
      <c r="D47" s="72">
        <v>9702</v>
      </c>
    </row>
    <row r="48" spans="1:4" x14ac:dyDescent="0.25">
      <c r="A48" s="67" t="s">
        <v>438</v>
      </c>
      <c r="B48" s="67" t="s">
        <v>442</v>
      </c>
      <c r="C48" s="72">
        <v>10104</v>
      </c>
      <c r="D48" s="72">
        <v>9750</v>
      </c>
    </row>
    <row r="49" spans="1:4" x14ac:dyDescent="0.25">
      <c r="A49" s="67" t="s">
        <v>438</v>
      </c>
      <c r="B49" s="67" t="s">
        <v>441</v>
      </c>
      <c r="C49" s="72">
        <v>10575</v>
      </c>
      <c r="D49" s="72">
        <v>9845</v>
      </c>
    </row>
    <row r="50" spans="1:4" x14ac:dyDescent="0.25">
      <c r="A50" s="67" t="s">
        <v>438</v>
      </c>
      <c r="B50" s="67" t="s">
        <v>440</v>
      </c>
      <c r="C50" s="72">
        <v>10702</v>
      </c>
      <c r="D50" s="72">
        <v>9921</v>
      </c>
    </row>
    <row r="51" spans="1:4" x14ac:dyDescent="0.25">
      <c r="A51" s="67" t="s">
        <v>438</v>
      </c>
      <c r="B51" s="67" t="s">
        <v>439</v>
      </c>
      <c r="C51" s="72">
        <v>11189</v>
      </c>
      <c r="D51" s="72">
        <v>10068</v>
      </c>
    </row>
    <row r="52" spans="1:4" x14ac:dyDescent="0.25">
      <c r="A52" s="67" t="s">
        <v>438</v>
      </c>
      <c r="B52" s="67" t="s">
        <v>437</v>
      </c>
      <c r="C52" s="72">
        <v>10990</v>
      </c>
      <c r="D52" s="72">
        <v>10234</v>
      </c>
    </row>
    <row r="53" spans="1:4" x14ac:dyDescent="0.25">
      <c r="A53" s="67" t="s">
        <v>438</v>
      </c>
      <c r="B53" s="67" t="s">
        <v>450</v>
      </c>
      <c r="C53" s="72">
        <v>9641</v>
      </c>
      <c r="D53" s="72">
        <v>10302</v>
      </c>
    </row>
    <row r="54" spans="1:4" x14ac:dyDescent="0.25">
      <c r="A54" s="67" t="s">
        <v>207</v>
      </c>
      <c r="B54" s="67" t="s">
        <v>448</v>
      </c>
      <c r="C54" s="72">
        <v>9282</v>
      </c>
      <c r="D54" s="72">
        <v>10353</v>
      </c>
    </row>
    <row r="55" spans="1:4" x14ac:dyDescent="0.25">
      <c r="A55" s="67" t="s">
        <v>438</v>
      </c>
      <c r="B55" s="67" t="s">
        <v>447</v>
      </c>
      <c r="C55" s="72">
        <v>10916</v>
      </c>
      <c r="D55" s="72">
        <v>10435</v>
      </c>
    </row>
    <row r="56" spans="1:4" x14ac:dyDescent="0.25">
      <c r="A56" s="67" t="s">
        <v>438</v>
      </c>
      <c r="B56" s="67" t="s">
        <v>446</v>
      </c>
      <c r="C56" s="72">
        <v>12170</v>
      </c>
      <c r="D56" s="72">
        <v>10619</v>
      </c>
    </row>
    <row r="57" spans="1:4" x14ac:dyDescent="0.25">
      <c r="A57" s="67" t="s">
        <v>438</v>
      </c>
      <c r="B57" s="67" t="s">
        <v>445</v>
      </c>
      <c r="C57" s="72">
        <v>9958</v>
      </c>
      <c r="D57" s="72">
        <v>10579</v>
      </c>
    </row>
    <row r="58" spans="1:4" x14ac:dyDescent="0.25">
      <c r="A58" s="67" t="s">
        <v>438</v>
      </c>
      <c r="B58" s="67" t="s">
        <v>444</v>
      </c>
      <c r="C58" s="72">
        <v>11443</v>
      </c>
      <c r="D58" s="72">
        <v>10642</v>
      </c>
    </row>
    <row r="59" spans="1:4" x14ac:dyDescent="0.25">
      <c r="A59" s="67" t="s">
        <v>438</v>
      </c>
      <c r="B59" s="67" t="s">
        <v>443</v>
      </c>
      <c r="C59" s="72">
        <v>11190</v>
      </c>
      <c r="D59" s="72">
        <v>10680</v>
      </c>
    </row>
    <row r="60" spans="1:4" x14ac:dyDescent="0.25">
      <c r="A60" s="67" t="s">
        <v>438</v>
      </c>
      <c r="B60" s="67" t="s">
        <v>442</v>
      </c>
      <c r="C60" s="72">
        <v>10250</v>
      </c>
      <c r="D60" s="72">
        <v>10692</v>
      </c>
    </row>
    <row r="61" spans="1:4" x14ac:dyDescent="0.25">
      <c r="A61" s="67" t="s">
        <v>438</v>
      </c>
      <c r="B61" s="67" t="s">
        <v>441</v>
      </c>
      <c r="C61" s="72">
        <v>10998</v>
      </c>
      <c r="D61" s="72">
        <v>10727</v>
      </c>
    </row>
    <row r="62" spans="1:4" x14ac:dyDescent="0.25">
      <c r="A62" s="67" t="s">
        <v>438</v>
      </c>
      <c r="B62" s="67" t="s">
        <v>440</v>
      </c>
      <c r="C62" s="72">
        <v>10862</v>
      </c>
      <c r="D62" s="72">
        <v>10741</v>
      </c>
    </row>
    <row r="63" spans="1:4" x14ac:dyDescent="0.25">
      <c r="A63" s="67" t="s">
        <v>438</v>
      </c>
      <c r="B63" s="67" t="s">
        <v>439</v>
      </c>
      <c r="C63" s="72">
        <v>11198</v>
      </c>
      <c r="D63" s="72">
        <v>10741</v>
      </c>
    </row>
    <row r="64" spans="1:4" x14ac:dyDescent="0.25">
      <c r="A64" s="67" t="s">
        <v>438</v>
      </c>
      <c r="B64" s="67" t="s">
        <v>437</v>
      </c>
      <c r="C64" s="72">
        <v>11291</v>
      </c>
      <c r="D64" s="72">
        <v>10767</v>
      </c>
    </row>
    <row r="65" spans="1:4" x14ac:dyDescent="0.25">
      <c r="A65" s="67" t="s">
        <v>438</v>
      </c>
      <c r="B65" s="67" t="s">
        <v>450</v>
      </c>
      <c r="C65" s="72">
        <v>10062</v>
      </c>
      <c r="D65" s="72">
        <v>10802</v>
      </c>
    </row>
    <row r="66" spans="1:4" x14ac:dyDescent="0.25">
      <c r="A66" s="67" t="s">
        <v>449</v>
      </c>
      <c r="B66" s="67" t="s">
        <v>448</v>
      </c>
      <c r="C66" s="72">
        <v>11384</v>
      </c>
      <c r="D66" s="72">
        <v>10977</v>
      </c>
    </row>
    <row r="67" spans="1:4" x14ac:dyDescent="0.25">
      <c r="A67" s="67" t="s">
        <v>438</v>
      </c>
      <c r="B67" s="67" t="s">
        <v>447</v>
      </c>
      <c r="C67" s="72">
        <v>10934</v>
      </c>
      <c r="D67" s="72">
        <v>10978</v>
      </c>
    </row>
    <row r="68" spans="1:4" x14ac:dyDescent="0.25">
      <c r="A68" s="67" t="s">
        <v>438</v>
      </c>
      <c r="B68" s="67" t="s">
        <v>446</v>
      </c>
      <c r="C68" s="72">
        <v>12720</v>
      </c>
      <c r="D68" s="72">
        <v>11024</v>
      </c>
    </row>
    <row r="69" spans="1:4" x14ac:dyDescent="0.25">
      <c r="A69" s="67" t="s">
        <v>438</v>
      </c>
      <c r="B69" s="67" t="s">
        <v>445</v>
      </c>
      <c r="C69" s="72">
        <v>12177</v>
      </c>
      <c r="D69" s="72">
        <v>11209</v>
      </c>
    </row>
    <row r="70" spans="1:4" x14ac:dyDescent="0.25">
      <c r="A70" s="67" t="s">
        <v>438</v>
      </c>
      <c r="B70" s="67" t="s">
        <v>444</v>
      </c>
      <c r="C70" s="72">
        <v>13045</v>
      </c>
      <c r="D70" s="72">
        <v>11343</v>
      </c>
    </row>
    <row r="71" spans="1:4" x14ac:dyDescent="0.25">
      <c r="A71" s="67" t="s">
        <v>438</v>
      </c>
      <c r="B71" s="67" t="s">
        <v>443</v>
      </c>
      <c r="C71" s="72">
        <v>12731</v>
      </c>
      <c r="D71" s="72">
        <v>11471</v>
      </c>
    </row>
    <row r="72" spans="1:4" x14ac:dyDescent="0.25">
      <c r="A72" s="67" t="s">
        <v>438</v>
      </c>
      <c r="B72" s="67" t="s">
        <v>442</v>
      </c>
      <c r="C72" s="72">
        <v>12055</v>
      </c>
      <c r="D72" s="72">
        <v>11622</v>
      </c>
    </row>
    <row r="73" spans="1:4" x14ac:dyDescent="0.25">
      <c r="A73" s="67" t="s">
        <v>438</v>
      </c>
      <c r="B73" s="67" t="s">
        <v>441</v>
      </c>
      <c r="C73" s="72">
        <v>12738</v>
      </c>
      <c r="D73" s="72">
        <v>11767</v>
      </c>
    </row>
    <row r="74" spans="1:4" x14ac:dyDescent="0.25">
      <c r="A74" s="67" t="s">
        <v>438</v>
      </c>
      <c r="B74" s="67" t="s">
        <v>440</v>
      </c>
      <c r="C74" s="72">
        <v>12214</v>
      </c>
      <c r="D74" s="72">
        <v>11879</v>
      </c>
    </row>
    <row r="75" spans="1:4" x14ac:dyDescent="0.25">
      <c r="A75" s="67" t="s">
        <v>438</v>
      </c>
      <c r="B75" s="67" t="s">
        <v>439</v>
      </c>
      <c r="C75" s="72">
        <v>12324</v>
      </c>
      <c r="D75" s="72">
        <v>11973</v>
      </c>
    </row>
    <row r="76" spans="1:4" x14ac:dyDescent="0.25">
      <c r="A76" s="67" t="s">
        <v>438</v>
      </c>
      <c r="B76" s="67" t="s">
        <v>437</v>
      </c>
      <c r="C76" s="72">
        <v>12282</v>
      </c>
      <c r="D76" s="72">
        <v>12056</v>
      </c>
    </row>
    <row r="77" spans="1:4" x14ac:dyDescent="0.25">
      <c r="A77" s="67" t="s">
        <v>438</v>
      </c>
      <c r="B77" s="67" t="s">
        <v>450</v>
      </c>
      <c r="C77" s="72">
        <v>11489</v>
      </c>
      <c r="D77" s="72">
        <v>12174</v>
      </c>
    </row>
    <row r="78" spans="1:4" x14ac:dyDescent="0.25">
      <c r="A78" s="67" t="s">
        <v>470</v>
      </c>
      <c r="B78" s="67" t="s">
        <v>448</v>
      </c>
      <c r="C78" s="72">
        <v>12328</v>
      </c>
      <c r="D78" s="72">
        <v>12253</v>
      </c>
    </row>
  </sheetData>
  <pageMargins left="0.7" right="0.7" top="0.75" bottom="0.75" header="0.3" footer="0.3"/>
  <pageSetup paperSize="9"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A2"/>
    </sheetView>
  </sheetViews>
  <sheetFormatPr baseColWidth="10" defaultColWidth="9.140625" defaultRowHeight="15" x14ac:dyDescent="0.25"/>
  <cols>
    <col min="1" max="16384" width="9.140625" style="67"/>
  </cols>
  <sheetData>
    <row r="1" spans="1:12" x14ac:dyDescent="0.25">
      <c r="A1" s="73" t="s">
        <v>479</v>
      </c>
    </row>
    <row r="2" spans="1:12" x14ac:dyDescent="0.25">
      <c r="A2" s="67" t="s">
        <v>477</v>
      </c>
    </row>
    <row r="5" spans="1:12" x14ac:dyDescent="0.25">
      <c r="A5" s="67" t="s">
        <v>2</v>
      </c>
      <c r="B5" s="67" t="s">
        <v>453</v>
      </c>
      <c r="C5" s="67" t="s">
        <v>4</v>
      </c>
      <c r="D5" s="67" t="s">
        <v>466</v>
      </c>
      <c r="G5" s="67" t="s">
        <v>476</v>
      </c>
      <c r="H5" s="67" t="s">
        <v>475</v>
      </c>
      <c r="I5" s="67" t="s">
        <v>474</v>
      </c>
      <c r="J5" s="67" t="s">
        <v>473</v>
      </c>
      <c r="K5" s="67" t="s">
        <v>472</v>
      </c>
      <c r="L5" s="67" t="s">
        <v>471</v>
      </c>
    </row>
    <row r="6" spans="1:12" x14ac:dyDescent="0.25">
      <c r="A6" s="67" t="s">
        <v>203</v>
      </c>
      <c r="B6" s="67" t="s">
        <v>448</v>
      </c>
      <c r="C6" s="72">
        <v>652</v>
      </c>
      <c r="D6" s="72">
        <v>513</v>
      </c>
      <c r="E6" s="72"/>
      <c r="G6" s="72">
        <v>859</v>
      </c>
      <c r="H6" s="72">
        <v>980</v>
      </c>
      <c r="I6" s="67">
        <v>-12.4</v>
      </c>
      <c r="J6" s="67">
        <v>-29.4</v>
      </c>
      <c r="K6" s="72">
        <v>870</v>
      </c>
      <c r="L6" s="72">
        <v>880</v>
      </c>
    </row>
    <row r="7" spans="1:12" x14ac:dyDescent="0.25">
      <c r="A7" s="67" t="s">
        <v>438</v>
      </c>
      <c r="B7" s="67" t="s">
        <v>447</v>
      </c>
      <c r="C7" s="72">
        <v>636</v>
      </c>
      <c r="D7" s="72">
        <v>526</v>
      </c>
    </row>
    <row r="8" spans="1:12" x14ac:dyDescent="0.25">
      <c r="A8" s="67" t="s">
        <v>438</v>
      </c>
      <c r="B8" s="67" t="s">
        <v>446</v>
      </c>
      <c r="C8" s="72">
        <v>1033</v>
      </c>
      <c r="D8" s="72">
        <v>551</v>
      </c>
    </row>
    <row r="9" spans="1:12" x14ac:dyDescent="0.25">
      <c r="A9" s="67" t="s">
        <v>438</v>
      </c>
      <c r="B9" s="67" t="s">
        <v>445</v>
      </c>
      <c r="C9" s="72">
        <v>753</v>
      </c>
      <c r="D9" s="72">
        <v>556</v>
      </c>
    </row>
    <row r="10" spans="1:12" x14ac:dyDescent="0.25">
      <c r="A10" s="67" t="s">
        <v>438</v>
      </c>
      <c r="B10" s="67" t="s">
        <v>444</v>
      </c>
      <c r="C10" s="72">
        <v>809</v>
      </c>
      <c r="D10" s="72">
        <v>569</v>
      </c>
    </row>
    <row r="11" spans="1:12" x14ac:dyDescent="0.25">
      <c r="A11" s="67" t="s">
        <v>438</v>
      </c>
      <c r="B11" s="67" t="s">
        <v>443</v>
      </c>
      <c r="C11" s="72">
        <v>548</v>
      </c>
      <c r="D11" s="72">
        <v>579</v>
      </c>
    </row>
    <row r="12" spans="1:12" x14ac:dyDescent="0.25">
      <c r="A12" s="67" t="s">
        <v>438</v>
      </c>
      <c r="B12" s="67" t="s">
        <v>442</v>
      </c>
      <c r="C12" s="72">
        <v>358</v>
      </c>
      <c r="D12" s="72">
        <v>586</v>
      </c>
    </row>
    <row r="13" spans="1:12" x14ac:dyDescent="0.25">
      <c r="A13" s="67" t="s">
        <v>438</v>
      </c>
      <c r="B13" s="67" t="s">
        <v>441</v>
      </c>
      <c r="C13" s="72">
        <v>393</v>
      </c>
      <c r="D13" s="72">
        <v>601</v>
      </c>
    </row>
    <row r="14" spans="1:12" x14ac:dyDescent="0.25">
      <c r="A14" s="67" t="s">
        <v>438</v>
      </c>
      <c r="B14" s="67" t="s">
        <v>440</v>
      </c>
      <c r="C14" s="72">
        <v>438</v>
      </c>
      <c r="D14" s="72">
        <v>613</v>
      </c>
    </row>
    <row r="15" spans="1:12" x14ac:dyDescent="0.25">
      <c r="A15" s="67" t="s">
        <v>438</v>
      </c>
      <c r="B15" s="67" t="s">
        <v>439</v>
      </c>
      <c r="C15" s="72">
        <v>484</v>
      </c>
      <c r="D15" s="72">
        <v>620</v>
      </c>
    </row>
    <row r="16" spans="1:12" x14ac:dyDescent="0.25">
      <c r="A16" s="67" t="s">
        <v>438</v>
      </c>
      <c r="B16" s="67" t="s">
        <v>437</v>
      </c>
      <c r="C16" s="72">
        <v>474</v>
      </c>
      <c r="D16" s="72">
        <v>608</v>
      </c>
    </row>
    <row r="17" spans="1:4" x14ac:dyDescent="0.25">
      <c r="A17" s="67" t="s">
        <v>438</v>
      </c>
      <c r="B17" s="67" t="s">
        <v>450</v>
      </c>
      <c r="C17" s="72">
        <v>624</v>
      </c>
      <c r="D17" s="72">
        <v>600</v>
      </c>
    </row>
    <row r="18" spans="1:4" x14ac:dyDescent="0.25">
      <c r="A18" s="67" t="s">
        <v>204</v>
      </c>
      <c r="B18" s="67" t="s">
        <v>448</v>
      </c>
      <c r="C18" s="72">
        <v>699</v>
      </c>
      <c r="D18" s="72">
        <v>604</v>
      </c>
    </row>
    <row r="19" spans="1:4" x14ac:dyDescent="0.25">
      <c r="A19" s="67" t="s">
        <v>438</v>
      </c>
      <c r="B19" s="67" t="s">
        <v>447</v>
      </c>
      <c r="C19" s="72">
        <v>840</v>
      </c>
      <c r="D19" s="72">
        <v>621</v>
      </c>
    </row>
    <row r="20" spans="1:4" x14ac:dyDescent="0.25">
      <c r="A20" s="67" t="s">
        <v>438</v>
      </c>
      <c r="B20" s="67" t="s">
        <v>446</v>
      </c>
      <c r="C20" s="72">
        <v>939</v>
      </c>
      <c r="D20" s="72">
        <v>613</v>
      </c>
    </row>
    <row r="21" spans="1:4" x14ac:dyDescent="0.25">
      <c r="A21" s="67" t="s">
        <v>438</v>
      </c>
      <c r="B21" s="67" t="s">
        <v>445</v>
      </c>
      <c r="C21" s="72">
        <v>1027</v>
      </c>
      <c r="D21" s="72">
        <v>636</v>
      </c>
    </row>
    <row r="22" spans="1:4" x14ac:dyDescent="0.25">
      <c r="A22" s="67" t="s">
        <v>438</v>
      </c>
      <c r="B22" s="67" t="s">
        <v>444</v>
      </c>
      <c r="C22" s="72">
        <v>828</v>
      </c>
      <c r="D22" s="72">
        <v>638</v>
      </c>
    </row>
    <row r="23" spans="1:4" x14ac:dyDescent="0.25">
      <c r="A23" s="67" t="s">
        <v>438</v>
      </c>
      <c r="B23" s="67" t="s">
        <v>443</v>
      </c>
      <c r="C23" s="72">
        <v>736</v>
      </c>
      <c r="D23" s="72">
        <v>653</v>
      </c>
    </row>
    <row r="24" spans="1:4" x14ac:dyDescent="0.25">
      <c r="A24" s="67" t="s">
        <v>438</v>
      </c>
      <c r="B24" s="67" t="s">
        <v>442</v>
      </c>
      <c r="C24" s="72">
        <v>595</v>
      </c>
      <c r="D24" s="72">
        <v>673</v>
      </c>
    </row>
    <row r="25" spans="1:4" x14ac:dyDescent="0.25">
      <c r="A25" s="67" t="s">
        <v>438</v>
      </c>
      <c r="B25" s="67" t="s">
        <v>441</v>
      </c>
      <c r="C25" s="72">
        <v>559</v>
      </c>
      <c r="D25" s="72">
        <v>687</v>
      </c>
    </row>
    <row r="26" spans="1:4" x14ac:dyDescent="0.25">
      <c r="A26" s="67" t="s">
        <v>438</v>
      </c>
      <c r="B26" s="67" t="s">
        <v>440</v>
      </c>
      <c r="C26" s="72">
        <v>520</v>
      </c>
      <c r="D26" s="72">
        <v>694</v>
      </c>
    </row>
    <row r="27" spans="1:4" x14ac:dyDescent="0.25">
      <c r="A27" s="67" t="s">
        <v>438</v>
      </c>
      <c r="B27" s="67" t="s">
        <v>439</v>
      </c>
      <c r="C27" s="72">
        <v>611</v>
      </c>
      <c r="D27" s="72">
        <v>704</v>
      </c>
    </row>
    <row r="28" spans="1:4" x14ac:dyDescent="0.25">
      <c r="A28" s="67" t="s">
        <v>438</v>
      </c>
      <c r="B28" s="67" t="s">
        <v>437</v>
      </c>
      <c r="C28" s="72">
        <v>644</v>
      </c>
      <c r="D28" s="72">
        <v>718</v>
      </c>
    </row>
    <row r="29" spans="1:4" x14ac:dyDescent="0.25">
      <c r="A29" s="67" t="s">
        <v>438</v>
      </c>
      <c r="B29" s="67" t="s">
        <v>450</v>
      </c>
      <c r="C29" s="72">
        <v>783</v>
      </c>
      <c r="D29" s="72">
        <v>732</v>
      </c>
    </row>
    <row r="30" spans="1:4" x14ac:dyDescent="0.25">
      <c r="A30" s="67" t="s">
        <v>205</v>
      </c>
      <c r="B30" s="67" t="s">
        <v>448</v>
      </c>
      <c r="C30" s="72">
        <v>691</v>
      </c>
      <c r="D30" s="72">
        <v>731</v>
      </c>
    </row>
    <row r="31" spans="1:4" x14ac:dyDescent="0.25">
      <c r="A31" s="67" t="s">
        <v>438</v>
      </c>
      <c r="B31" s="67" t="s">
        <v>447</v>
      </c>
      <c r="C31" s="72">
        <v>721</v>
      </c>
      <c r="D31" s="72">
        <v>721</v>
      </c>
    </row>
    <row r="32" spans="1:4" x14ac:dyDescent="0.25">
      <c r="A32" s="67" t="s">
        <v>438</v>
      </c>
      <c r="B32" s="67" t="s">
        <v>446</v>
      </c>
      <c r="C32" s="72">
        <v>755</v>
      </c>
      <c r="D32" s="72">
        <v>706</v>
      </c>
    </row>
    <row r="33" spans="1:4" x14ac:dyDescent="0.25">
      <c r="A33" s="67" t="s">
        <v>438</v>
      </c>
      <c r="B33" s="67" t="s">
        <v>445</v>
      </c>
      <c r="C33" s="72">
        <v>828</v>
      </c>
      <c r="D33" s="72">
        <v>689</v>
      </c>
    </row>
    <row r="34" spans="1:4" x14ac:dyDescent="0.25">
      <c r="A34" s="67" t="s">
        <v>438</v>
      </c>
      <c r="B34" s="67" t="s">
        <v>444</v>
      </c>
      <c r="C34" s="72">
        <v>882</v>
      </c>
      <c r="D34" s="72">
        <v>694</v>
      </c>
    </row>
    <row r="35" spans="1:4" x14ac:dyDescent="0.25">
      <c r="A35" s="67" t="s">
        <v>438</v>
      </c>
      <c r="B35" s="67" t="s">
        <v>443</v>
      </c>
      <c r="C35" s="72">
        <v>824</v>
      </c>
      <c r="D35" s="72">
        <v>701</v>
      </c>
    </row>
    <row r="36" spans="1:4" x14ac:dyDescent="0.25">
      <c r="A36" s="67" t="s">
        <v>438</v>
      </c>
      <c r="B36" s="67" t="s">
        <v>442</v>
      </c>
      <c r="C36" s="72">
        <v>649</v>
      </c>
      <c r="D36" s="72">
        <v>706</v>
      </c>
    </row>
    <row r="37" spans="1:4" x14ac:dyDescent="0.25">
      <c r="A37" s="67" t="s">
        <v>438</v>
      </c>
      <c r="B37" s="67" t="s">
        <v>441</v>
      </c>
      <c r="C37" s="72">
        <v>594</v>
      </c>
      <c r="D37" s="72">
        <v>709</v>
      </c>
    </row>
    <row r="38" spans="1:4" x14ac:dyDescent="0.25">
      <c r="A38" s="67" t="s">
        <v>438</v>
      </c>
      <c r="B38" s="67" t="s">
        <v>440</v>
      </c>
      <c r="C38" s="72">
        <v>663</v>
      </c>
      <c r="D38" s="72">
        <v>720</v>
      </c>
    </row>
    <row r="39" spans="1:4" x14ac:dyDescent="0.25">
      <c r="A39" s="67" t="s">
        <v>438</v>
      </c>
      <c r="B39" s="67" t="s">
        <v>439</v>
      </c>
      <c r="C39" s="72">
        <v>617</v>
      </c>
      <c r="D39" s="72">
        <v>721</v>
      </c>
    </row>
    <row r="40" spans="1:4" x14ac:dyDescent="0.25">
      <c r="A40" s="67" t="s">
        <v>438</v>
      </c>
      <c r="B40" s="67" t="s">
        <v>437</v>
      </c>
      <c r="C40" s="72">
        <v>715</v>
      </c>
      <c r="D40" s="72">
        <v>727</v>
      </c>
    </row>
    <row r="41" spans="1:4" x14ac:dyDescent="0.25">
      <c r="A41" s="67" t="s">
        <v>438</v>
      </c>
      <c r="B41" s="67" t="s">
        <v>450</v>
      </c>
      <c r="C41" s="72">
        <v>744</v>
      </c>
      <c r="D41" s="72">
        <v>724</v>
      </c>
    </row>
    <row r="42" spans="1:4" x14ac:dyDescent="0.25">
      <c r="A42" s="67" t="s">
        <v>206</v>
      </c>
      <c r="B42" s="67" t="s">
        <v>448</v>
      </c>
      <c r="C42" s="72">
        <v>711</v>
      </c>
      <c r="D42" s="72">
        <v>725</v>
      </c>
    </row>
    <row r="43" spans="1:4" x14ac:dyDescent="0.25">
      <c r="A43" s="67" t="s">
        <v>438</v>
      </c>
      <c r="B43" s="67" t="s">
        <v>447</v>
      </c>
      <c r="C43" s="72">
        <v>745</v>
      </c>
      <c r="D43" s="72">
        <v>727</v>
      </c>
    </row>
    <row r="44" spans="1:4" x14ac:dyDescent="0.25">
      <c r="A44" s="67" t="s">
        <v>438</v>
      </c>
      <c r="B44" s="67" t="s">
        <v>446</v>
      </c>
      <c r="C44" s="72">
        <v>843</v>
      </c>
      <c r="D44" s="72">
        <v>735</v>
      </c>
    </row>
    <row r="45" spans="1:4" x14ac:dyDescent="0.25">
      <c r="A45" s="67" t="s">
        <v>438</v>
      </c>
      <c r="B45" s="67" t="s">
        <v>445</v>
      </c>
      <c r="C45" s="72">
        <v>874</v>
      </c>
      <c r="D45" s="72">
        <v>739</v>
      </c>
    </row>
    <row r="46" spans="1:4" x14ac:dyDescent="0.25">
      <c r="A46" s="67" t="s">
        <v>438</v>
      </c>
      <c r="B46" s="67" t="s">
        <v>444</v>
      </c>
      <c r="C46" s="72">
        <v>894</v>
      </c>
      <c r="D46" s="72">
        <v>739</v>
      </c>
    </row>
    <row r="47" spans="1:4" x14ac:dyDescent="0.25">
      <c r="A47" s="67" t="s">
        <v>438</v>
      </c>
      <c r="B47" s="67" t="s">
        <v>443</v>
      </c>
      <c r="C47" s="72">
        <v>802</v>
      </c>
      <c r="D47" s="72">
        <v>738</v>
      </c>
    </row>
    <row r="48" spans="1:4" x14ac:dyDescent="0.25">
      <c r="A48" s="67" t="s">
        <v>438</v>
      </c>
      <c r="B48" s="67" t="s">
        <v>442</v>
      </c>
      <c r="C48" s="72">
        <v>570</v>
      </c>
      <c r="D48" s="72">
        <v>731</v>
      </c>
    </row>
    <row r="49" spans="1:4" x14ac:dyDescent="0.25">
      <c r="A49" s="67" t="s">
        <v>438</v>
      </c>
      <c r="B49" s="67" t="s">
        <v>441</v>
      </c>
      <c r="C49" s="72">
        <v>561</v>
      </c>
      <c r="D49" s="72">
        <v>728</v>
      </c>
    </row>
    <row r="50" spans="1:4" x14ac:dyDescent="0.25">
      <c r="A50" s="67" t="s">
        <v>438</v>
      </c>
      <c r="B50" s="67" t="s">
        <v>440</v>
      </c>
      <c r="C50" s="72">
        <v>623</v>
      </c>
      <c r="D50" s="72">
        <v>725</v>
      </c>
    </row>
    <row r="51" spans="1:4" x14ac:dyDescent="0.25">
      <c r="A51" s="67" t="s">
        <v>438</v>
      </c>
      <c r="B51" s="67" t="s">
        <v>439</v>
      </c>
      <c r="C51" s="72">
        <v>635</v>
      </c>
      <c r="D51" s="72">
        <v>726</v>
      </c>
    </row>
    <row r="52" spans="1:4" x14ac:dyDescent="0.25">
      <c r="A52" s="67" t="s">
        <v>438</v>
      </c>
      <c r="B52" s="67" t="s">
        <v>437</v>
      </c>
      <c r="C52" s="72">
        <v>590</v>
      </c>
      <c r="D52" s="72">
        <v>716</v>
      </c>
    </row>
    <row r="53" spans="1:4" x14ac:dyDescent="0.25">
      <c r="A53" s="67" t="s">
        <v>438</v>
      </c>
      <c r="B53" s="67" t="s">
        <v>450</v>
      </c>
      <c r="C53" s="72">
        <v>675</v>
      </c>
      <c r="D53" s="72">
        <v>710</v>
      </c>
    </row>
    <row r="54" spans="1:4" x14ac:dyDescent="0.25">
      <c r="A54" s="67" t="s">
        <v>207</v>
      </c>
      <c r="B54" s="67" t="s">
        <v>448</v>
      </c>
      <c r="C54" s="72">
        <v>645</v>
      </c>
      <c r="D54" s="72">
        <v>705</v>
      </c>
    </row>
    <row r="55" spans="1:4" x14ac:dyDescent="0.25">
      <c r="A55" s="67" t="s">
        <v>438</v>
      </c>
      <c r="B55" s="67" t="s">
        <v>447</v>
      </c>
      <c r="C55" s="72">
        <v>871</v>
      </c>
      <c r="D55" s="72">
        <v>715</v>
      </c>
    </row>
    <row r="56" spans="1:4" x14ac:dyDescent="0.25">
      <c r="A56" s="67" t="s">
        <v>438</v>
      </c>
      <c r="B56" s="67" t="s">
        <v>446</v>
      </c>
      <c r="C56" s="72">
        <v>1039</v>
      </c>
      <c r="D56" s="72">
        <v>732</v>
      </c>
    </row>
    <row r="57" spans="1:4" x14ac:dyDescent="0.25">
      <c r="A57" s="67" t="s">
        <v>438</v>
      </c>
      <c r="B57" s="67" t="s">
        <v>445</v>
      </c>
      <c r="C57" s="72">
        <v>992</v>
      </c>
      <c r="D57" s="72">
        <v>741</v>
      </c>
    </row>
    <row r="58" spans="1:4" x14ac:dyDescent="0.25">
      <c r="A58" s="67" t="s">
        <v>438</v>
      </c>
      <c r="B58" s="67" t="s">
        <v>444</v>
      </c>
      <c r="C58" s="72">
        <v>1045</v>
      </c>
      <c r="D58" s="72">
        <v>754</v>
      </c>
    </row>
    <row r="59" spans="1:4" x14ac:dyDescent="0.25">
      <c r="A59" s="67" t="s">
        <v>438</v>
      </c>
      <c r="B59" s="67" t="s">
        <v>443</v>
      </c>
      <c r="C59" s="72">
        <v>949</v>
      </c>
      <c r="D59" s="72">
        <v>766</v>
      </c>
    </row>
    <row r="60" spans="1:4" x14ac:dyDescent="0.25">
      <c r="A60" s="67" t="s">
        <v>438</v>
      </c>
      <c r="B60" s="67" t="s">
        <v>442</v>
      </c>
      <c r="C60" s="72">
        <v>754</v>
      </c>
      <c r="D60" s="72">
        <v>782</v>
      </c>
    </row>
    <row r="61" spans="1:4" x14ac:dyDescent="0.25">
      <c r="A61" s="67" t="s">
        <v>438</v>
      </c>
      <c r="B61" s="67" t="s">
        <v>441</v>
      </c>
      <c r="C61" s="72">
        <v>691</v>
      </c>
      <c r="D61" s="72">
        <v>792</v>
      </c>
    </row>
    <row r="62" spans="1:4" x14ac:dyDescent="0.25">
      <c r="A62" s="67" t="s">
        <v>438</v>
      </c>
      <c r="B62" s="67" t="s">
        <v>440</v>
      </c>
      <c r="C62" s="72">
        <v>759</v>
      </c>
      <c r="D62" s="72">
        <v>804</v>
      </c>
    </row>
    <row r="63" spans="1:4" x14ac:dyDescent="0.25">
      <c r="A63" s="67" t="s">
        <v>438</v>
      </c>
      <c r="B63" s="67" t="s">
        <v>439</v>
      </c>
      <c r="C63" s="72">
        <v>885</v>
      </c>
      <c r="D63" s="72">
        <v>825</v>
      </c>
    </row>
    <row r="64" spans="1:4" x14ac:dyDescent="0.25">
      <c r="A64" s="67" t="s">
        <v>438</v>
      </c>
      <c r="B64" s="67" t="s">
        <v>437</v>
      </c>
      <c r="C64" s="72">
        <v>959</v>
      </c>
      <c r="D64" s="72">
        <v>855</v>
      </c>
    </row>
    <row r="65" spans="1:4" x14ac:dyDescent="0.25">
      <c r="A65" s="67" t="s">
        <v>438</v>
      </c>
      <c r="B65" s="67" t="s">
        <v>450</v>
      </c>
      <c r="C65" s="72">
        <v>1129</v>
      </c>
      <c r="D65" s="72">
        <v>893</v>
      </c>
    </row>
    <row r="66" spans="1:4" x14ac:dyDescent="0.25">
      <c r="A66" s="67" t="s">
        <v>449</v>
      </c>
      <c r="B66" s="67" t="s">
        <v>448</v>
      </c>
      <c r="C66" s="72">
        <v>980</v>
      </c>
      <c r="D66" s="72">
        <v>921</v>
      </c>
    </row>
    <row r="67" spans="1:4" x14ac:dyDescent="0.25">
      <c r="A67" s="67" t="s">
        <v>438</v>
      </c>
      <c r="B67" s="67" t="s">
        <v>447</v>
      </c>
      <c r="C67" s="72">
        <v>983</v>
      </c>
      <c r="D67" s="72">
        <v>931</v>
      </c>
    </row>
    <row r="68" spans="1:4" x14ac:dyDescent="0.25">
      <c r="A68" s="67" t="s">
        <v>438</v>
      </c>
      <c r="B68" s="67" t="s">
        <v>446</v>
      </c>
      <c r="C68" s="72">
        <v>986</v>
      </c>
      <c r="D68" s="72">
        <v>926</v>
      </c>
    </row>
    <row r="69" spans="1:4" x14ac:dyDescent="0.25">
      <c r="A69" s="67" t="s">
        <v>438</v>
      </c>
      <c r="B69" s="67" t="s">
        <v>445</v>
      </c>
      <c r="C69" s="72">
        <v>997</v>
      </c>
      <c r="D69" s="72">
        <v>926</v>
      </c>
    </row>
    <row r="70" spans="1:4" x14ac:dyDescent="0.25">
      <c r="A70" s="67" t="s">
        <v>438</v>
      </c>
      <c r="B70" s="67" t="s">
        <v>444</v>
      </c>
      <c r="C70" s="72">
        <v>990</v>
      </c>
      <c r="D70" s="72">
        <v>922</v>
      </c>
    </row>
    <row r="71" spans="1:4" x14ac:dyDescent="0.25">
      <c r="A71" s="67" t="s">
        <v>438</v>
      </c>
      <c r="B71" s="67" t="s">
        <v>443</v>
      </c>
      <c r="C71" s="72">
        <v>1008</v>
      </c>
      <c r="D71" s="72">
        <v>927</v>
      </c>
    </row>
    <row r="72" spans="1:4" x14ac:dyDescent="0.25">
      <c r="A72" s="67" t="s">
        <v>438</v>
      </c>
      <c r="B72" s="67" t="s">
        <v>442</v>
      </c>
      <c r="C72" s="72">
        <v>759</v>
      </c>
      <c r="D72" s="72">
        <v>927</v>
      </c>
    </row>
    <row r="73" spans="1:4" x14ac:dyDescent="0.25">
      <c r="A73" s="67" t="s">
        <v>438</v>
      </c>
      <c r="B73" s="67" t="s">
        <v>441</v>
      </c>
      <c r="C73" s="72">
        <v>718</v>
      </c>
      <c r="D73" s="72">
        <v>930</v>
      </c>
    </row>
    <row r="74" spans="1:4" x14ac:dyDescent="0.25">
      <c r="A74" s="67" t="s">
        <v>438</v>
      </c>
      <c r="B74" s="67" t="s">
        <v>440</v>
      </c>
      <c r="C74" s="72">
        <v>753</v>
      </c>
      <c r="D74" s="72">
        <v>929</v>
      </c>
    </row>
    <row r="75" spans="1:4" x14ac:dyDescent="0.25">
      <c r="A75" s="67" t="s">
        <v>438</v>
      </c>
      <c r="B75" s="67" t="s">
        <v>439</v>
      </c>
      <c r="C75" s="72">
        <v>777</v>
      </c>
      <c r="D75" s="72">
        <v>920</v>
      </c>
    </row>
    <row r="76" spans="1:4" x14ac:dyDescent="0.25">
      <c r="A76" s="67" t="s">
        <v>438</v>
      </c>
      <c r="B76" s="67" t="s">
        <v>437</v>
      </c>
      <c r="C76" s="72">
        <v>817</v>
      </c>
      <c r="D76" s="72">
        <v>908</v>
      </c>
    </row>
    <row r="77" spans="1:4" x14ac:dyDescent="0.25">
      <c r="A77" s="67" t="s">
        <v>438</v>
      </c>
      <c r="B77" s="67" t="s">
        <v>450</v>
      </c>
      <c r="C77" s="72">
        <v>797</v>
      </c>
      <c r="D77" s="72">
        <v>880</v>
      </c>
    </row>
    <row r="78" spans="1:4" x14ac:dyDescent="0.25">
      <c r="A78" s="67" t="s">
        <v>470</v>
      </c>
      <c r="B78" s="67" t="s">
        <v>448</v>
      </c>
      <c r="C78" s="72">
        <v>859</v>
      </c>
      <c r="D78" s="72">
        <v>870</v>
      </c>
    </row>
  </sheetData>
  <pageMargins left="0.7" right="0.7" top="0.75" bottom="0.75" header="0.3" footer="0.3"/>
  <pageSetup paperSize="9"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A2"/>
    </sheetView>
  </sheetViews>
  <sheetFormatPr baseColWidth="10" defaultColWidth="9.140625" defaultRowHeight="15" x14ac:dyDescent="0.25"/>
  <cols>
    <col min="1" max="16384" width="9.140625" style="67"/>
  </cols>
  <sheetData>
    <row r="1" spans="1:12" x14ac:dyDescent="0.25">
      <c r="A1" s="73" t="s">
        <v>484</v>
      </c>
    </row>
    <row r="2" spans="1:12" x14ac:dyDescent="0.25">
      <c r="A2" s="67" t="s">
        <v>477</v>
      </c>
    </row>
    <row r="3" spans="1:12" x14ac:dyDescent="0.25">
      <c r="A3" s="67" t="s">
        <v>483</v>
      </c>
    </row>
    <row r="5" spans="1:12" x14ac:dyDescent="0.25">
      <c r="A5" s="67" t="s">
        <v>2</v>
      </c>
      <c r="B5" s="67" t="s">
        <v>453</v>
      </c>
      <c r="C5" s="67" t="s">
        <v>4</v>
      </c>
      <c r="D5" s="67" t="s">
        <v>452</v>
      </c>
      <c r="E5" s="67" t="s">
        <v>451</v>
      </c>
      <c r="H5" s="67" t="s">
        <v>482</v>
      </c>
      <c r="I5" s="67" t="s">
        <v>481</v>
      </c>
      <c r="J5" s="67" t="s">
        <v>474</v>
      </c>
      <c r="K5" s="67" t="s">
        <v>473</v>
      </c>
      <c r="L5" s="67" t="s">
        <v>480</v>
      </c>
    </row>
    <row r="6" spans="1:12" x14ac:dyDescent="0.25">
      <c r="A6" s="67" t="s">
        <v>203</v>
      </c>
      <c r="B6" s="67" t="s">
        <v>448</v>
      </c>
      <c r="C6" s="72">
        <v>85880</v>
      </c>
      <c r="D6" s="67">
        <v>7.1</v>
      </c>
      <c r="E6" s="67">
        <v>11.4</v>
      </c>
      <c r="F6" s="72"/>
      <c r="H6" s="72">
        <v>157482</v>
      </c>
      <c r="I6" s="72">
        <v>156659</v>
      </c>
      <c r="J6" s="67">
        <v>10.3</v>
      </c>
      <c r="K6" s="67">
        <v>11.6</v>
      </c>
      <c r="L6" s="67">
        <v>9.1999999999999993</v>
      </c>
    </row>
    <row r="7" spans="1:12" x14ac:dyDescent="0.25">
      <c r="A7" s="67" t="s">
        <v>438</v>
      </c>
      <c r="B7" s="67" t="s">
        <v>447</v>
      </c>
      <c r="C7" s="72">
        <v>86176</v>
      </c>
      <c r="D7" s="67">
        <v>6.3</v>
      </c>
      <c r="E7" s="67">
        <v>11.1</v>
      </c>
    </row>
    <row r="8" spans="1:12" x14ac:dyDescent="0.25">
      <c r="A8" s="67" t="s">
        <v>438</v>
      </c>
      <c r="B8" s="67" t="s">
        <v>446</v>
      </c>
      <c r="C8" s="72">
        <v>85911</v>
      </c>
      <c r="D8" s="67">
        <v>4.9000000000000004</v>
      </c>
      <c r="E8" s="67">
        <v>10.6</v>
      </c>
    </row>
    <row r="9" spans="1:12" x14ac:dyDescent="0.25">
      <c r="A9" s="67" t="s">
        <v>438</v>
      </c>
      <c r="B9" s="67" t="s">
        <v>445</v>
      </c>
      <c r="C9" s="72">
        <v>85846</v>
      </c>
      <c r="D9" s="67">
        <v>3.7</v>
      </c>
      <c r="E9" s="67">
        <v>10.1</v>
      </c>
    </row>
    <row r="10" spans="1:12" x14ac:dyDescent="0.25">
      <c r="A10" s="67" t="s">
        <v>438</v>
      </c>
      <c r="B10" s="67" t="s">
        <v>444</v>
      </c>
      <c r="C10" s="72">
        <v>86325</v>
      </c>
      <c r="D10" s="67">
        <v>2.8</v>
      </c>
      <c r="E10" s="67">
        <v>9.4</v>
      </c>
    </row>
    <row r="11" spans="1:12" x14ac:dyDescent="0.25">
      <c r="A11" s="67" t="s">
        <v>438</v>
      </c>
      <c r="B11" s="67" t="s">
        <v>443</v>
      </c>
      <c r="C11" s="72">
        <v>86504</v>
      </c>
      <c r="D11" s="67">
        <v>1.6</v>
      </c>
      <c r="E11" s="67">
        <v>8.3000000000000007</v>
      </c>
    </row>
    <row r="12" spans="1:12" x14ac:dyDescent="0.25">
      <c r="A12" s="67" t="s">
        <v>438</v>
      </c>
      <c r="B12" s="67" t="s">
        <v>442</v>
      </c>
      <c r="C12" s="72">
        <v>86893</v>
      </c>
      <c r="D12" s="67">
        <v>0.4</v>
      </c>
      <c r="E12" s="67">
        <v>7</v>
      </c>
    </row>
    <row r="13" spans="1:12" x14ac:dyDescent="0.25">
      <c r="A13" s="67" t="s">
        <v>438</v>
      </c>
      <c r="B13" s="67" t="s">
        <v>441</v>
      </c>
      <c r="C13" s="72">
        <v>88222</v>
      </c>
      <c r="D13" s="67">
        <v>1.7</v>
      </c>
      <c r="E13" s="67">
        <v>5.9</v>
      </c>
    </row>
    <row r="14" spans="1:12" x14ac:dyDescent="0.25">
      <c r="A14" s="67" t="s">
        <v>438</v>
      </c>
      <c r="B14" s="67" t="s">
        <v>440</v>
      </c>
      <c r="C14" s="72">
        <v>89213</v>
      </c>
      <c r="D14" s="67">
        <v>3.4</v>
      </c>
      <c r="E14" s="67">
        <v>5.0999999999999996</v>
      </c>
    </row>
    <row r="15" spans="1:12" x14ac:dyDescent="0.25">
      <c r="A15" s="67" t="s">
        <v>438</v>
      </c>
      <c r="B15" s="67" t="s">
        <v>439</v>
      </c>
      <c r="C15" s="72">
        <v>89283</v>
      </c>
      <c r="D15" s="67">
        <v>3.1</v>
      </c>
      <c r="E15" s="67">
        <v>4.3</v>
      </c>
    </row>
    <row r="16" spans="1:12" x14ac:dyDescent="0.25">
      <c r="A16" s="67" t="s">
        <v>438</v>
      </c>
      <c r="B16" s="67" t="s">
        <v>437</v>
      </c>
      <c r="C16" s="72">
        <v>89142</v>
      </c>
      <c r="D16" s="67">
        <v>3.3</v>
      </c>
      <c r="E16" s="67">
        <v>3.8</v>
      </c>
    </row>
    <row r="17" spans="1:5" x14ac:dyDescent="0.25">
      <c r="A17" s="67" t="s">
        <v>438</v>
      </c>
      <c r="B17" s="67" t="s">
        <v>450</v>
      </c>
      <c r="C17" s="72">
        <v>89353</v>
      </c>
      <c r="D17" s="67">
        <v>4.5999999999999996</v>
      </c>
      <c r="E17" s="67">
        <v>3.6</v>
      </c>
    </row>
    <row r="18" spans="1:5" x14ac:dyDescent="0.25">
      <c r="A18" s="67" t="s">
        <v>204</v>
      </c>
      <c r="B18" s="67" t="s">
        <v>448</v>
      </c>
      <c r="C18" s="72">
        <v>89186</v>
      </c>
      <c r="D18" s="67">
        <v>3.8</v>
      </c>
      <c r="E18" s="67">
        <v>3.3</v>
      </c>
    </row>
    <row r="19" spans="1:5" x14ac:dyDescent="0.25">
      <c r="A19" s="67" t="s">
        <v>438</v>
      </c>
      <c r="B19" s="67" t="s">
        <v>447</v>
      </c>
      <c r="C19" s="72">
        <v>89732</v>
      </c>
      <c r="D19" s="67">
        <v>4.0999999999999996</v>
      </c>
      <c r="E19" s="67">
        <v>3.1</v>
      </c>
    </row>
    <row r="20" spans="1:5" x14ac:dyDescent="0.25">
      <c r="A20" s="67" t="s">
        <v>438</v>
      </c>
      <c r="B20" s="67" t="s">
        <v>446</v>
      </c>
      <c r="C20" s="72">
        <v>90608</v>
      </c>
      <c r="D20" s="67">
        <v>5.5</v>
      </c>
      <c r="E20" s="67">
        <v>3.2</v>
      </c>
    </row>
    <row r="21" spans="1:5" x14ac:dyDescent="0.25">
      <c r="A21" s="67" t="s">
        <v>438</v>
      </c>
      <c r="B21" s="67" t="s">
        <v>445</v>
      </c>
      <c r="C21" s="72">
        <v>92414</v>
      </c>
      <c r="D21" s="67">
        <v>7.7</v>
      </c>
      <c r="E21" s="67">
        <v>3.5</v>
      </c>
    </row>
    <row r="22" spans="1:5" x14ac:dyDescent="0.25">
      <c r="A22" s="67" t="s">
        <v>438</v>
      </c>
      <c r="B22" s="67" t="s">
        <v>444</v>
      </c>
      <c r="C22" s="72">
        <v>93450</v>
      </c>
      <c r="D22" s="67">
        <v>8.3000000000000007</v>
      </c>
      <c r="E22" s="67">
        <v>3.9</v>
      </c>
    </row>
    <row r="23" spans="1:5" x14ac:dyDescent="0.25">
      <c r="A23" s="67" t="s">
        <v>438</v>
      </c>
      <c r="B23" s="67" t="s">
        <v>443</v>
      </c>
      <c r="C23" s="72">
        <v>94163</v>
      </c>
      <c r="D23" s="67">
        <v>8.9</v>
      </c>
      <c r="E23" s="67">
        <v>4.5999999999999996</v>
      </c>
    </row>
    <row r="24" spans="1:5" x14ac:dyDescent="0.25">
      <c r="A24" s="67" t="s">
        <v>438</v>
      </c>
      <c r="B24" s="67" t="s">
        <v>442</v>
      </c>
      <c r="C24" s="72">
        <v>94807</v>
      </c>
      <c r="D24" s="67">
        <v>9.1</v>
      </c>
      <c r="E24" s="67">
        <v>5.3</v>
      </c>
    </row>
    <row r="25" spans="1:5" x14ac:dyDescent="0.25">
      <c r="A25" s="67" t="s">
        <v>438</v>
      </c>
      <c r="B25" s="67" t="s">
        <v>441</v>
      </c>
      <c r="C25" s="72">
        <v>94879</v>
      </c>
      <c r="D25" s="67">
        <v>7.5</v>
      </c>
      <c r="E25" s="67">
        <v>5.8</v>
      </c>
    </row>
    <row r="26" spans="1:5" x14ac:dyDescent="0.25">
      <c r="A26" s="67" t="s">
        <v>438</v>
      </c>
      <c r="B26" s="67" t="s">
        <v>440</v>
      </c>
      <c r="C26" s="72">
        <v>95388</v>
      </c>
      <c r="D26" s="67">
        <v>6.9</v>
      </c>
      <c r="E26" s="67">
        <v>6.1</v>
      </c>
    </row>
    <row r="27" spans="1:5" x14ac:dyDescent="0.25">
      <c r="A27" s="67" t="s">
        <v>438</v>
      </c>
      <c r="B27" s="67" t="s">
        <v>439</v>
      </c>
      <c r="C27" s="72">
        <v>96553</v>
      </c>
      <c r="D27" s="67">
        <v>8.1</v>
      </c>
      <c r="E27" s="67">
        <v>6.5</v>
      </c>
    </row>
    <row r="28" spans="1:5" x14ac:dyDescent="0.25">
      <c r="A28" s="67" t="s">
        <v>438</v>
      </c>
      <c r="B28" s="67" t="s">
        <v>437</v>
      </c>
      <c r="C28" s="72">
        <v>96823</v>
      </c>
      <c r="D28" s="67">
        <v>8.6</v>
      </c>
      <c r="E28" s="67">
        <v>6.9</v>
      </c>
    </row>
    <row r="29" spans="1:5" x14ac:dyDescent="0.25">
      <c r="A29" s="67" t="s">
        <v>438</v>
      </c>
      <c r="B29" s="67" t="s">
        <v>450</v>
      </c>
      <c r="C29" s="72">
        <v>98487</v>
      </c>
      <c r="D29" s="67">
        <v>10.199999999999999</v>
      </c>
      <c r="E29" s="67">
        <v>7.4</v>
      </c>
    </row>
    <row r="30" spans="1:5" x14ac:dyDescent="0.25">
      <c r="A30" s="67" t="s">
        <v>205</v>
      </c>
      <c r="B30" s="67" t="s">
        <v>448</v>
      </c>
      <c r="C30" s="72">
        <v>99518</v>
      </c>
      <c r="D30" s="67">
        <v>11.6</v>
      </c>
      <c r="E30" s="67">
        <v>8</v>
      </c>
    </row>
    <row r="31" spans="1:5" x14ac:dyDescent="0.25">
      <c r="A31" s="67" t="s">
        <v>438</v>
      </c>
      <c r="B31" s="67" t="s">
        <v>447</v>
      </c>
      <c r="C31" s="72">
        <v>100582</v>
      </c>
      <c r="D31" s="67">
        <v>12.1</v>
      </c>
      <c r="E31" s="67">
        <v>8.6999999999999993</v>
      </c>
    </row>
    <row r="32" spans="1:5" x14ac:dyDescent="0.25">
      <c r="A32" s="67" t="s">
        <v>438</v>
      </c>
      <c r="B32" s="67" t="s">
        <v>446</v>
      </c>
      <c r="C32" s="72">
        <v>101680</v>
      </c>
      <c r="D32" s="67">
        <v>12.2</v>
      </c>
      <c r="E32" s="67">
        <v>9.3000000000000007</v>
      </c>
    </row>
    <row r="33" spans="1:5" x14ac:dyDescent="0.25">
      <c r="A33" s="67" t="s">
        <v>438</v>
      </c>
      <c r="B33" s="67" t="s">
        <v>445</v>
      </c>
      <c r="C33" s="72">
        <v>102359</v>
      </c>
      <c r="D33" s="67">
        <v>10.8</v>
      </c>
      <c r="E33" s="67">
        <v>9.5</v>
      </c>
    </row>
    <row r="34" spans="1:5" x14ac:dyDescent="0.25">
      <c r="A34" s="67" t="s">
        <v>438</v>
      </c>
      <c r="B34" s="67" t="s">
        <v>444</v>
      </c>
      <c r="C34" s="72">
        <v>103269</v>
      </c>
      <c r="D34" s="67">
        <v>10.5</v>
      </c>
      <c r="E34" s="67">
        <v>9.6999999999999993</v>
      </c>
    </row>
    <row r="35" spans="1:5" x14ac:dyDescent="0.25">
      <c r="A35" s="67" t="s">
        <v>438</v>
      </c>
      <c r="B35" s="67" t="s">
        <v>443</v>
      </c>
      <c r="C35" s="72">
        <v>104756</v>
      </c>
      <c r="D35" s="67">
        <v>11.2</v>
      </c>
      <c r="E35" s="67">
        <v>9.9</v>
      </c>
    </row>
    <row r="36" spans="1:5" x14ac:dyDescent="0.25">
      <c r="A36" s="67" t="s">
        <v>438</v>
      </c>
      <c r="B36" s="67" t="s">
        <v>442</v>
      </c>
      <c r="C36" s="72">
        <v>106933</v>
      </c>
      <c r="D36" s="67">
        <v>12.8</v>
      </c>
      <c r="E36" s="67">
        <v>10.199999999999999</v>
      </c>
    </row>
    <row r="37" spans="1:5" x14ac:dyDescent="0.25">
      <c r="A37" s="67" t="s">
        <v>438</v>
      </c>
      <c r="B37" s="67" t="s">
        <v>441</v>
      </c>
      <c r="C37" s="72">
        <v>108541</v>
      </c>
      <c r="D37" s="67">
        <v>14.4</v>
      </c>
      <c r="E37" s="67">
        <v>10.8</v>
      </c>
    </row>
    <row r="38" spans="1:5" x14ac:dyDescent="0.25">
      <c r="A38" s="67" t="s">
        <v>438</v>
      </c>
      <c r="B38" s="67" t="s">
        <v>440</v>
      </c>
      <c r="C38" s="72">
        <v>110707</v>
      </c>
      <c r="D38" s="67">
        <v>16.100000000000001</v>
      </c>
      <c r="E38" s="67">
        <v>11.6</v>
      </c>
    </row>
    <row r="39" spans="1:5" x14ac:dyDescent="0.25">
      <c r="A39" s="67" t="s">
        <v>438</v>
      </c>
      <c r="B39" s="67" t="s">
        <v>439</v>
      </c>
      <c r="C39" s="72">
        <v>111703</v>
      </c>
      <c r="D39" s="67">
        <v>15.7</v>
      </c>
      <c r="E39" s="67">
        <v>12.2</v>
      </c>
    </row>
    <row r="40" spans="1:5" x14ac:dyDescent="0.25">
      <c r="A40" s="67" t="s">
        <v>438</v>
      </c>
      <c r="B40" s="67" t="s">
        <v>437</v>
      </c>
      <c r="C40" s="72">
        <v>113393</v>
      </c>
      <c r="D40" s="67">
        <v>17.100000000000001</v>
      </c>
      <c r="E40" s="67">
        <v>12.9</v>
      </c>
    </row>
    <row r="41" spans="1:5" x14ac:dyDescent="0.25">
      <c r="A41" s="67" t="s">
        <v>438</v>
      </c>
      <c r="B41" s="67" t="s">
        <v>450</v>
      </c>
      <c r="C41" s="72">
        <v>114994</v>
      </c>
      <c r="D41" s="67">
        <v>16.8</v>
      </c>
      <c r="E41" s="67">
        <v>13.4</v>
      </c>
    </row>
    <row r="42" spans="1:5" x14ac:dyDescent="0.25">
      <c r="A42" s="67" t="s">
        <v>206</v>
      </c>
      <c r="B42" s="67" t="s">
        <v>448</v>
      </c>
      <c r="C42" s="72">
        <v>116525</v>
      </c>
      <c r="D42" s="67">
        <v>17.100000000000001</v>
      </c>
      <c r="E42" s="67">
        <v>13.9</v>
      </c>
    </row>
    <row r="43" spans="1:5" x14ac:dyDescent="0.25">
      <c r="A43" s="67" t="s">
        <v>438</v>
      </c>
      <c r="B43" s="67" t="s">
        <v>447</v>
      </c>
      <c r="C43" s="72">
        <v>118626</v>
      </c>
      <c r="D43" s="67">
        <v>17.899999999999999</v>
      </c>
      <c r="E43" s="67">
        <v>14.4</v>
      </c>
    </row>
    <row r="44" spans="1:5" x14ac:dyDescent="0.25">
      <c r="A44" s="67" t="s">
        <v>438</v>
      </c>
      <c r="B44" s="67" t="s">
        <v>446</v>
      </c>
      <c r="C44" s="72">
        <v>119779</v>
      </c>
      <c r="D44" s="67">
        <v>17.8</v>
      </c>
      <c r="E44" s="67">
        <v>14.8</v>
      </c>
    </row>
    <row r="45" spans="1:5" x14ac:dyDescent="0.25">
      <c r="A45" s="67" t="s">
        <v>438</v>
      </c>
      <c r="B45" s="67" t="s">
        <v>445</v>
      </c>
      <c r="C45" s="72">
        <v>121373</v>
      </c>
      <c r="D45" s="67">
        <v>18.600000000000001</v>
      </c>
      <c r="E45" s="67">
        <v>15.5</v>
      </c>
    </row>
    <row r="46" spans="1:5" x14ac:dyDescent="0.25">
      <c r="A46" s="67" t="s">
        <v>438</v>
      </c>
      <c r="B46" s="67" t="s">
        <v>444</v>
      </c>
      <c r="C46" s="72">
        <v>123257</v>
      </c>
      <c r="D46" s="67">
        <v>19.399999999999999</v>
      </c>
      <c r="E46" s="67">
        <v>16.2</v>
      </c>
    </row>
    <row r="47" spans="1:5" x14ac:dyDescent="0.25">
      <c r="A47" s="67" t="s">
        <v>438</v>
      </c>
      <c r="B47" s="67" t="s">
        <v>443</v>
      </c>
      <c r="C47" s="72">
        <v>125276</v>
      </c>
      <c r="D47" s="67">
        <v>19.600000000000001</v>
      </c>
      <c r="E47" s="67">
        <v>16.899999999999999</v>
      </c>
    </row>
    <row r="48" spans="1:5" x14ac:dyDescent="0.25">
      <c r="A48" s="67" t="s">
        <v>438</v>
      </c>
      <c r="B48" s="67" t="s">
        <v>442</v>
      </c>
      <c r="C48" s="72">
        <v>125775</v>
      </c>
      <c r="D48" s="67">
        <v>17.600000000000001</v>
      </c>
      <c r="E48" s="67">
        <v>17.3</v>
      </c>
    </row>
    <row r="49" spans="1:5" x14ac:dyDescent="0.25">
      <c r="A49" s="67" t="s">
        <v>438</v>
      </c>
      <c r="B49" s="67" t="s">
        <v>441</v>
      </c>
      <c r="C49" s="72">
        <v>126878</v>
      </c>
      <c r="D49" s="67">
        <v>16.899999999999999</v>
      </c>
      <c r="E49" s="67">
        <v>17.5</v>
      </c>
    </row>
    <row r="50" spans="1:5" x14ac:dyDescent="0.25">
      <c r="A50" s="67" t="s">
        <v>438</v>
      </c>
      <c r="B50" s="67" t="s">
        <v>440</v>
      </c>
      <c r="C50" s="72">
        <v>127749</v>
      </c>
      <c r="D50" s="67">
        <v>15.4</v>
      </c>
      <c r="E50" s="67">
        <v>17.5</v>
      </c>
    </row>
    <row r="51" spans="1:5" x14ac:dyDescent="0.25">
      <c r="A51" s="67" t="s">
        <v>438</v>
      </c>
      <c r="B51" s="67" t="s">
        <v>439</v>
      </c>
      <c r="C51" s="72">
        <v>129531</v>
      </c>
      <c r="D51" s="67">
        <v>16</v>
      </c>
      <c r="E51" s="67">
        <v>17.5</v>
      </c>
    </row>
    <row r="52" spans="1:5" x14ac:dyDescent="0.25">
      <c r="A52" s="67" t="s">
        <v>438</v>
      </c>
      <c r="B52" s="67" t="s">
        <v>437</v>
      </c>
      <c r="C52" s="72">
        <v>131396</v>
      </c>
      <c r="D52" s="67">
        <v>15.9</v>
      </c>
      <c r="E52" s="67">
        <v>17.399999999999999</v>
      </c>
    </row>
    <row r="53" spans="1:5" x14ac:dyDescent="0.25">
      <c r="A53" s="67" t="s">
        <v>438</v>
      </c>
      <c r="B53" s="67" t="s">
        <v>450</v>
      </c>
      <c r="C53" s="72">
        <v>132152</v>
      </c>
      <c r="D53" s="67">
        <v>14.9</v>
      </c>
      <c r="E53" s="67">
        <v>17.3</v>
      </c>
    </row>
    <row r="54" spans="1:5" x14ac:dyDescent="0.25">
      <c r="A54" s="67" t="s">
        <v>207</v>
      </c>
      <c r="B54" s="67" t="s">
        <v>448</v>
      </c>
      <c r="C54" s="72">
        <v>132687</v>
      </c>
      <c r="D54" s="67">
        <v>13.9</v>
      </c>
      <c r="E54" s="67">
        <v>17</v>
      </c>
    </row>
    <row r="55" spans="1:5" x14ac:dyDescent="0.25">
      <c r="A55" s="67" t="s">
        <v>438</v>
      </c>
      <c r="B55" s="67" t="s">
        <v>447</v>
      </c>
      <c r="C55" s="72">
        <v>133808</v>
      </c>
      <c r="D55" s="67">
        <v>12.8</v>
      </c>
      <c r="E55" s="67">
        <v>16.600000000000001</v>
      </c>
    </row>
    <row r="56" spans="1:5" x14ac:dyDescent="0.25">
      <c r="A56" s="67" t="s">
        <v>438</v>
      </c>
      <c r="B56" s="67" t="s">
        <v>446</v>
      </c>
      <c r="C56" s="72">
        <v>136212</v>
      </c>
      <c r="D56" s="67">
        <v>13.7</v>
      </c>
      <c r="E56" s="67">
        <v>16.2</v>
      </c>
    </row>
    <row r="57" spans="1:5" x14ac:dyDescent="0.25">
      <c r="A57" s="67" t="s">
        <v>438</v>
      </c>
      <c r="B57" s="67" t="s">
        <v>445</v>
      </c>
      <c r="C57" s="72">
        <v>135850</v>
      </c>
      <c r="D57" s="67">
        <v>11.9</v>
      </c>
      <c r="E57" s="67">
        <v>15.7</v>
      </c>
    </row>
    <row r="58" spans="1:5" x14ac:dyDescent="0.25">
      <c r="A58" s="67" t="s">
        <v>438</v>
      </c>
      <c r="B58" s="67" t="s">
        <v>444</v>
      </c>
      <c r="C58" s="72">
        <v>136751</v>
      </c>
      <c r="D58" s="67">
        <v>10.9</v>
      </c>
      <c r="E58" s="67">
        <v>15</v>
      </c>
    </row>
    <row r="59" spans="1:5" x14ac:dyDescent="0.25">
      <c r="A59" s="67" t="s">
        <v>438</v>
      </c>
      <c r="B59" s="67" t="s">
        <v>443</v>
      </c>
      <c r="C59" s="72">
        <v>137356</v>
      </c>
      <c r="D59" s="67">
        <v>9.6</v>
      </c>
      <c r="E59" s="67">
        <v>14.1</v>
      </c>
    </row>
    <row r="60" spans="1:5" x14ac:dyDescent="0.25">
      <c r="A60" s="67" t="s">
        <v>438</v>
      </c>
      <c r="B60" s="67" t="s">
        <v>442</v>
      </c>
      <c r="C60" s="72">
        <v>137685</v>
      </c>
      <c r="D60" s="67">
        <v>9.5</v>
      </c>
      <c r="E60" s="67">
        <v>13.5</v>
      </c>
    </row>
    <row r="61" spans="1:5" x14ac:dyDescent="0.25">
      <c r="A61" s="67" t="s">
        <v>438</v>
      </c>
      <c r="B61" s="67" t="s">
        <v>441</v>
      </c>
      <c r="C61" s="72">
        <v>138238</v>
      </c>
      <c r="D61" s="67">
        <v>9</v>
      </c>
      <c r="E61" s="67">
        <v>12.8</v>
      </c>
    </row>
    <row r="62" spans="1:5" x14ac:dyDescent="0.25">
      <c r="A62" s="67" t="s">
        <v>438</v>
      </c>
      <c r="B62" s="67" t="s">
        <v>440</v>
      </c>
      <c r="C62" s="72">
        <v>138534</v>
      </c>
      <c r="D62" s="67">
        <v>8.4</v>
      </c>
      <c r="E62" s="67">
        <v>12.2</v>
      </c>
    </row>
    <row r="63" spans="1:5" x14ac:dyDescent="0.25">
      <c r="A63" s="67" t="s">
        <v>438</v>
      </c>
      <c r="B63" s="67" t="s">
        <v>439</v>
      </c>
      <c r="C63" s="72">
        <v>138793</v>
      </c>
      <c r="D63" s="67">
        <v>7.2</v>
      </c>
      <c r="E63" s="67">
        <v>11.5</v>
      </c>
    </row>
    <row r="64" spans="1:5" x14ac:dyDescent="0.25">
      <c r="A64" s="67" t="s">
        <v>438</v>
      </c>
      <c r="B64" s="67" t="s">
        <v>437</v>
      </c>
      <c r="C64" s="72">
        <v>139464</v>
      </c>
      <c r="D64" s="67">
        <v>6.1</v>
      </c>
      <c r="E64" s="67">
        <v>10.7</v>
      </c>
    </row>
    <row r="65" spans="1:5" x14ac:dyDescent="0.25">
      <c r="A65" s="67" t="s">
        <v>438</v>
      </c>
      <c r="B65" s="67" t="s">
        <v>450</v>
      </c>
      <c r="C65" s="72">
        <v>140339</v>
      </c>
      <c r="D65" s="67">
        <v>6.2</v>
      </c>
      <c r="E65" s="67">
        <v>9.9</v>
      </c>
    </row>
    <row r="66" spans="1:5" x14ac:dyDescent="0.25">
      <c r="A66" s="67" t="s">
        <v>449</v>
      </c>
      <c r="B66" s="67" t="s">
        <v>448</v>
      </c>
      <c r="C66" s="72">
        <v>142777</v>
      </c>
      <c r="D66" s="67">
        <v>7.6</v>
      </c>
      <c r="E66" s="67">
        <v>9.4</v>
      </c>
    </row>
    <row r="67" spans="1:5" x14ac:dyDescent="0.25">
      <c r="A67" s="67" t="s">
        <v>438</v>
      </c>
      <c r="B67" s="67" t="s">
        <v>447</v>
      </c>
      <c r="C67" s="72">
        <v>142907</v>
      </c>
      <c r="D67" s="67">
        <v>6.8</v>
      </c>
      <c r="E67" s="67">
        <v>8.9</v>
      </c>
    </row>
    <row r="68" spans="1:5" x14ac:dyDescent="0.25">
      <c r="A68" s="67" t="s">
        <v>438</v>
      </c>
      <c r="B68" s="67" t="s">
        <v>446</v>
      </c>
      <c r="C68" s="72">
        <v>143404</v>
      </c>
      <c r="D68" s="67">
        <v>5.3</v>
      </c>
      <c r="E68" s="67">
        <v>8.1999999999999993</v>
      </c>
    </row>
    <row r="69" spans="1:5" x14ac:dyDescent="0.25">
      <c r="A69" s="67" t="s">
        <v>438</v>
      </c>
      <c r="B69" s="67" t="s">
        <v>445</v>
      </c>
      <c r="C69" s="72">
        <v>145628</v>
      </c>
      <c r="D69" s="67">
        <v>7.2</v>
      </c>
      <c r="E69" s="67">
        <v>7.8</v>
      </c>
    </row>
    <row r="70" spans="1:5" x14ac:dyDescent="0.25">
      <c r="A70" s="67" t="s">
        <v>438</v>
      </c>
      <c r="B70" s="67" t="s">
        <v>444</v>
      </c>
      <c r="C70" s="72">
        <v>147175</v>
      </c>
      <c r="D70" s="67">
        <v>7.6</v>
      </c>
      <c r="E70" s="67">
        <v>7.5</v>
      </c>
    </row>
    <row r="71" spans="1:5" x14ac:dyDescent="0.25">
      <c r="A71" s="67" t="s">
        <v>438</v>
      </c>
      <c r="B71" s="67" t="s">
        <v>443</v>
      </c>
      <c r="C71" s="72">
        <v>148775</v>
      </c>
      <c r="D71" s="67">
        <v>8.3000000000000007</v>
      </c>
      <c r="E71" s="67">
        <v>7.4</v>
      </c>
    </row>
    <row r="72" spans="1:5" x14ac:dyDescent="0.25">
      <c r="A72" s="67" t="s">
        <v>438</v>
      </c>
      <c r="B72" s="67" t="s">
        <v>442</v>
      </c>
      <c r="C72" s="72">
        <v>150585</v>
      </c>
      <c r="D72" s="67">
        <v>9.4</v>
      </c>
      <c r="E72" s="67">
        <v>7.4</v>
      </c>
    </row>
    <row r="73" spans="1:5" x14ac:dyDescent="0.25">
      <c r="A73" s="67" t="s">
        <v>438</v>
      </c>
      <c r="B73" s="67" t="s">
        <v>441</v>
      </c>
      <c r="C73" s="72">
        <v>152352</v>
      </c>
      <c r="D73" s="67">
        <v>10.199999999999999</v>
      </c>
      <c r="E73" s="67">
        <v>7.5</v>
      </c>
    </row>
    <row r="74" spans="1:5" x14ac:dyDescent="0.25">
      <c r="A74" s="67" t="s">
        <v>438</v>
      </c>
      <c r="B74" s="67" t="s">
        <v>440</v>
      </c>
      <c r="C74" s="72">
        <v>153698</v>
      </c>
      <c r="D74" s="67">
        <v>10.9</v>
      </c>
      <c r="E74" s="67">
        <v>7.7</v>
      </c>
    </row>
    <row r="75" spans="1:5" x14ac:dyDescent="0.25">
      <c r="A75" s="67" t="s">
        <v>438</v>
      </c>
      <c r="B75" s="67" t="s">
        <v>439</v>
      </c>
      <c r="C75" s="72">
        <v>154716</v>
      </c>
      <c r="D75" s="67">
        <v>11.5</v>
      </c>
      <c r="E75" s="67">
        <v>8.1</v>
      </c>
    </row>
    <row r="76" spans="1:5" x14ac:dyDescent="0.25">
      <c r="A76" s="67" t="s">
        <v>438</v>
      </c>
      <c r="B76" s="67" t="s">
        <v>437</v>
      </c>
      <c r="C76" s="72">
        <v>155564</v>
      </c>
      <c r="D76" s="67">
        <v>11.5</v>
      </c>
      <c r="E76" s="67">
        <v>8.5</v>
      </c>
    </row>
    <row r="77" spans="1:5" x14ac:dyDescent="0.25">
      <c r="A77" s="67" t="s">
        <v>438</v>
      </c>
      <c r="B77" s="67" t="s">
        <v>450</v>
      </c>
      <c r="C77" s="72">
        <v>156659</v>
      </c>
      <c r="D77" s="67">
        <v>11.6</v>
      </c>
      <c r="E77" s="67">
        <v>9</v>
      </c>
    </row>
    <row r="78" spans="1:5" x14ac:dyDescent="0.25">
      <c r="A78" s="67" t="s">
        <v>470</v>
      </c>
      <c r="B78" s="67" t="s">
        <v>448</v>
      </c>
      <c r="C78" s="72">
        <v>157482</v>
      </c>
      <c r="D78" s="67">
        <v>10.3</v>
      </c>
      <c r="E78" s="67">
        <v>9.1999999999999993</v>
      </c>
    </row>
  </sheetData>
  <pageMargins left="0.7" right="0.7" top="0.75" bottom="0.75" header="0.3" footer="0.3"/>
  <pageSetup paperSize="9"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A2"/>
    </sheetView>
  </sheetViews>
  <sheetFormatPr baseColWidth="10" defaultColWidth="9.140625" defaultRowHeight="15" x14ac:dyDescent="0.25"/>
  <cols>
    <col min="1" max="16384" width="9.140625" style="67"/>
  </cols>
  <sheetData>
    <row r="1" spans="1:12" x14ac:dyDescent="0.25">
      <c r="A1" s="67" t="s">
        <v>490</v>
      </c>
    </row>
    <row r="2" spans="1:12" x14ac:dyDescent="0.25">
      <c r="A2" s="67" t="s">
        <v>477</v>
      </c>
    </row>
    <row r="5" spans="1:12" x14ac:dyDescent="0.25">
      <c r="A5" s="67" t="s">
        <v>2</v>
      </c>
      <c r="B5" s="67" t="s">
        <v>453</v>
      </c>
      <c r="C5" s="67" t="s">
        <v>489</v>
      </c>
      <c r="D5" s="67" t="s">
        <v>466</v>
      </c>
      <c r="G5" s="67" t="s">
        <v>488</v>
      </c>
      <c r="H5" s="67" t="s">
        <v>487</v>
      </c>
      <c r="I5" s="67" t="s">
        <v>486</v>
      </c>
      <c r="J5" s="67" t="s">
        <v>485</v>
      </c>
      <c r="K5" s="67" t="s">
        <v>472</v>
      </c>
      <c r="L5" s="67" t="s">
        <v>471</v>
      </c>
    </row>
    <row r="6" spans="1:12" x14ac:dyDescent="0.25">
      <c r="A6" s="67" t="s">
        <v>203</v>
      </c>
      <c r="B6" s="67" t="s">
        <v>448</v>
      </c>
      <c r="C6" s="67">
        <v>448</v>
      </c>
      <c r="D6" s="67">
        <v>427</v>
      </c>
      <c r="G6" s="67">
        <v>388</v>
      </c>
      <c r="H6" s="67">
        <v>386</v>
      </c>
      <c r="I6" s="67">
        <v>389</v>
      </c>
      <c r="J6" s="67">
        <v>-0.3</v>
      </c>
      <c r="K6" s="67">
        <v>387</v>
      </c>
      <c r="L6" s="67">
        <v>387</v>
      </c>
    </row>
    <row r="7" spans="1:12" x14ac:dyDescent="0.25">
      <c r="A7" s="67" t="s">
        <v>438</v>
      </c>
      <c r="B7" s="67" t="s">
        <v>447</v>
      </c>
      <c r="C7" s="67">
        <v>450</v>
      </c>
      <c r="D7" s="67">
        <v>429</v>
      </c>
    </row>
    <row r="8" spans="1:12" x14ac:dyDescent="0.25">
      <c r="A8" s="67" t="s">
        <v>438</v>
      </c>
      <c r="B8" s="67" t="s">
        <v>446</v>
      </c>
      <c r="C8" s="67">
        <v>454</v>
      </c>
      <c r="D8" s="67">
        <v>432</v>
      </c>
    </row>
    <row r="9" spans="1:12" x14ac:dyDescent="0.25">
      <c r="A9" s="67" t="s">
        <v>438</v>
      </c>
      <c r="B9" s="67" t="s">
        <v>445</v>
      </c>
      <c r="C9" s="67">
        <v>452</v>
      </c>
      <c r="D9" s="67">
        <v>434</v>
      </c>
    </row>
    <row r="10" spans="1:12" x14ac:dyDescent="0.25">
      <c r="A10" s="67" t="s">
        <v>438</v>
      </c>
      <c r="B10" s="67" t="s">
        <v>444</v>
      </c>
      <c r="C10" s="67">
        <v>453</v>
      </c>
      <c r="D10" s="67">
        <v>437</v>
      </c>
    </row>
    <row r="11" spans="1:12" x14ac:dyDescent="0.25">
      <c r="A11" s="67" t="s">
        <v>438</v>
      </c>
      <c r="B11" s="67" t="s">
        <v>443</v>
      </c>
      <c r="C11" s="67">
        <v>451</v>
      </c>
      <c r="D11" s="67">
        <v>439</v>
      </c>
    </row>
    <row r="12" spans="1:12" x14ac:dyDescent="0.25">
      <c r="A12" s="67" t="s">
        <v>438</v>
      </c>
      <c r="B12" s="67" t="s">
        <v>442</v>
      </c>
      <c r="C12" s="67">
        <v>444</v>
      </c>
      <c r="D12" s="67">
        <v>440</v>
      </c>
    </row>
    <row r="13" spans="1:12" x14ac:dyDescent="0.25">
      <c r="A13" s="67" t="s">
        <v>438</v>
      </c>
      <c r="B13" s="67" t="s">
        <v>441</v>
      </c>
      <c r="C13" s="67">
        <v>448</v>
      </c>
      <c r="D13" s="67">
        <v>442</v>
      </c>
    </row>
    <row r="14" spans="1:12" x14ac:dyDescent="0.25">
      <c r="A14" s="67" t="s">
        <v>438</v>
      </c>
      <c r="B14" s="67" t="s">
        <v>440</v>
      </c>
      <c r="C14" s="67">
        <v>438</v>
      </c>
      <c r="D14" s="67">
        <v>442</v>
      </c>
    </row>
    <row r="15" spans="1:12" x14ac:dyDescent="0.25">
      <c r="A15" s="67" t="s">
        <v>438</v>
      </c>
      <c r="B15" s="67" t="s">
        <v>439</v>
      </c>
      <c r="C15" s="67">
        <v>439</v>
      </c>
      <c r="D15" s="67">
        <v>444</v>
      </c>
    </row>
    <row r="16" spans="1:12" x14ac:dyDescent="0.25">
      <c r="A16" s="67" t="s">
        <v>438</v>
      </c>
      <c r="B16" s="67" t="s">
        <v>437</v>
      </c>
      <c r="C16" s="67">
        <v>437</v>
      </c>
      <c r="D16" s="67">
        <v>445</v>
      </c>
    </row>
    <row r="17" spans="1:4" x14ac:dyDescent="0.25">
      <c r="A17" s="67" t="s">
        <v>438</v>
      </c>
      <c r="B17" s="67" t="s">
        <v>450</v>
      </c>
      <c r="C17" s="67">
        <v>437</v>
      </c>
      <c r="D17" s="67">
        <v>446</v>
      </c>
    </row>
    <row r="18" spans="1:4" x14ac:dyDescent="0.25">
      <c r="A18" s="67" t="s">
        <v>204</v>
      </c>
      <c r="B18" s="67" t="s">
        <v>448</v>
      </c>
      <c r="C18" s="67">
        <v>426</v>
      </c>
      <c r="D18" s="67">
        <v>444</v>
      </c>
    </row>
    <row r="19" spans="1:4" x14ac:dyDescent="0.25">
      <c r="A19" s="67" t="s">
        <v>438</v>
      </c>
      <c r="B19" s="67" t="s">
        <v>447</v>
      </c>
      <c r="C19" s="67">
        <v>423</v>
      </c>
      <c r="D19" s="67">
        <v>442</v>
      </c>
    </row>
    <row r="20" spans="1:4" x14ac:dyDescent="0.25">
      <c r="A20" s="67" t="s">
        <v>438</v>
      </c>
      <c r="B20" s="67" t="s">
        <v>446</v>
      </c>
      <c r="C20" s="67">
        <v>426</v>
      </c>
      <c r="D20" s="67">
        <v>440</v>
      </c>
    </row>
    <row r="21" spans="1:4" x14ac:dyDescent="0.25">
      <c r="A21" s="67" t="s">
        <v>438</v>
      </c>
      <c r="B21" s="67" t="s">
        <v>445</v>
      </c>
      <c r="C21" s="67">
        <v>424</v>
      </c>
      <c r="D21" s="67">
        <v>437</v>
      </c>
    </row>
    <row r="22" spans="1:4" x14ac:dyDescent="0.25">
      <c r="A22" s="67" t="s">
        <v>438</v>
      </c>
      <c r="B22" s="67" t="s">
        <v>444</v>
      </c>
      <c r="C22" s="67">
        <v>425</v>
      </c>
      <c r="D22" s="67">
        <v>435</v>
      </c>
    </row>
    <row r="23" spans="1:4" x14ac:dyDescent="0.25">
      <c r="A23" s="67" t="s">
        <v>438</v>
      </c>
      <c r="B23" s="67" t="s">
        <v>443</v>
      </c>
      <c r="C23" s="67">
        <v>420</v>
      </c>
      <c r="D23" s="67">
        <v>432</v>
      </c>
    </row>
    <row r="24" spans="1:4" x14ac:dyDescent="0.25">
      <c r="A24" s="67" t="s">
        <v>438</v>
      </c>
      <c r="B24" s="67" t="s">
        <v>442</v>
      </c>
      <c r="C24" s="67">
        <v>421</v>
      </c>
      <c r="D24" s="67">
        <v>430</v>
      </c>
    </row>
    <row r="25" spans="1:4" x14ac:dyDescent="0.25">
      <c r="A25" s="67" t="s">
        <v>438</v>
      </c>
      <c r="B25" s="67" t="s">
        <v>441</v>
      </c>
      <c r="C25" s="67">
        <v>423</v>
      </c>
      <c r="D25" s="67">
        <v>428</v>
      </c>
    </row>
    <row r="26" spans="1:4" x14ac:dyDescent="0.25">
      <c r="A26" s="67" t="s">
        <v>438</v>
      </c>
      <c r="B26" s="67" t="s">
        <v>440</v>
      </c>
      <c r="C26" s="67">
        <v>409</v>
      </c>
      <c r="D26" s="67">
        <v>426</v>
      </c>
    </row>
    <row r="27" spans="1:4" x14ac:dyDescent="0.25">
      <c r="A27" s="67" t="s">
        <v>438</v>
      </c>
      <c r="B27" s="67" t="s">
        <v>439</v>
      </c>
      <c r="C27" s="67">
        <v>408</v>
      </c>
      <c r="D27" s="67">
        <v>423</v>
      </c>
    </row>
    <row r="28" spans="1:4" x14ac:dyDescent="0.25">
      <c r="A28" s="67" t="s">
        <v>438</v>
      </c>
      <c r="B28" s="67" t="s">
        <v>437</v>
      </c>
      <c r="C28" s="67">
        <v>408</v>
      </c>
      <c r="D28" s="67">
        <v>421</v>
      </c>
    </row>
    <row r="29" spans="1:4" x14ac:dyDescent="0.25">
      <c r="A29" s="67" t="s">
        <v>438</v>
      </c>
      <c r="B29" s="67" t="s">
        <v>450</v>
      </c>
      <c r="C29" s="67">
        <v>409</v>
      </c>
      <c r="D29" s="67">
        <v>418</v>
      </c>
    </row>
    <row r="30" spans="1:4" x14ac:dyDescent="0.25">
      <c r="A30" s="67" t="s">
        <v>205</v>
      </c>
      <c r="B30" s="67" t="s">
        <v>448</v>
      </c>
      <c r="C30" s="67">
        <v>409</v>
      </c>
      <c r="D30" s="67">
        <v>417</v>
      </c>
    </row>
    <row r="31" spans="1:4" x14ac:dyDescent="0.25">
      <c r="A31" s="67" t="s">
        <v>438</v>
      </c>
      <c r="B31" s="67" t="s">
        <v>447</v>
      </c>
      <c r="C31" s="67">
        <v>409</v>
      </c>
      <c r="D31" s="67">
        <v>416</v>
      </c>
    </row>
    <row r="32" spans="1:4" x14ac:dyDescent="0.25">
      <c r="A32" s="67" t="s">
        <v>438</v>
      </c>
      <c r="B32" s="67" t="s">
        <v>446</v>
      </c>
      <c r="C32" s="67">
        <v>413</v>
      </c>
      <c r="D32" s="67">
        <v>415</v>
      </c>
    </row>
    <row r="33" spans="1:4" x14ac:dyDescent="0.25">
      <c r="A33" s="67" t="s">
        <v>438</v>
      </c>
      <c r="B33" s="67" t="s">
        <v>445</v>
      </c>
      <c r="C33" s="67">
        <v>413</v>
      </c>
      <c r="D33" s="67">
        <v>414</v>
      </c>
    </row>
    <row r="34" spans="1:4" x14ac:dyDescent="0.25">
      <c r="A34" s="67" t="s">
        <v>438</v>
      </c>
      <c r="B34" s="67" t="s">
        <v>444</v>
      </c>
      <c r="C34" s="67">
        <v>414</v>
      </c>
      <c r="D34" s="67">
        <v>413</v>
      </c>
    </row>
    <row r="35" spans="1:4" x14ac:dyDescent="0.25">
      <c r="A35" s="67" t="s">
        <v>438</v>
      </c>
      <c r="B35" s="67" t="s">
        <v>443</v>
      </c>
      <c r="C35" s="67">
        <v>417</v>
      </c>
      <c r="D35" s="67">
        <v>413</v>
      </c>
    </row>
    <row r="36" spans="1:4" x14ac:dyDescent="0.25">
      <c r="A36" s="67" t="s">
        <v>438</v>
      </c>
      <c r="B36" s="67" t="s">
        <v>442</v>
      </c>
      <c r="C36" s="67">
        <v>412</v>
      </c>
      <c r="D36" s="67">
        <v>412</v>
      </c>
    </row>
    <row r="37" spans="1:4" x14ac:dyDescent="0.25">
      <c r="A37" s="67" t="s">
        <v>438</v>
      </c>
      <c r="B37" s="67" t="s">
        <v>441</v>
      </c>
      <c r="C37" s="67">
        <v>410</v>
      </c>
      <c r="D37" s="67">
        <v>411</v>
      </c>
    </row>
    <row r="38" spans="1:4" x14ac:dyDescent="0.25">
      <c r="A38" s="67" t="s">
        <v>438</v>
      </c>
      <c r="B38" s="67" t="s">
        <v>440</v>
      </c>
      <c r="C38" s="67">
        <v>411</v>
      </c>
      <c r="D38" s="67">
        <v>411</v>
      </c>
    </row>
    <row r="39" spans="1:4" x14ac:dyDescent="0.25">
      <c r="A39" s="67" t="s">
        <v>438</v>
      </c>
      <c r="B39" s="67" t="s">
        <v>439</v>
      </c>
      <c r="C39" s="67">
        <v>406</v>
      </c>
      <c r="D39" s="67">
        <v>411</v>
      </c>
    </row>
    <row r="40" spans="1:4" x14ac:dyDescent="0.25">
      <c r="A40" s="67" t="s">
        <v>438</v>
      </c>
      <c r="B40" s="67" t="s">
        <v>437</v>
      </c>
      <c r="C40" s="67">
        <v>404</v>
      </c>
      <c r="D40" s="67">
        <v>411</v>
      </c>
    </row>
    <row r="41" spans="1:4" x14ac:dyDescent="0.25">
      <c r="A41" s="67" t="s">
        <v>438</v>
      </c>
      <c r="B41" s="67" t="s">
        <v>450</v>
      </c>
      <c r="C41" s="67">
        <v>399</v>
      </c>
      <c r="D41" s="67">
        <v>410</v>
      </c>
    </row>
    <row r="42" spans="1:4" x14ac:dyDescent="0.25">
      <c r="A42" s="67" t="s">
        <v>206</v>
      </c>
      <c r="B42" s="67" t="s">
        <v>448</v>
      </c>
      <c r="C42" s="67">
        <v>396</v>
      </c>
      <c r="D42" s="67">
        <v>409</v>
      </c>
    </row>
    <row r="43" spans="1:4" x14ac:dyDescent="0.25">
      <c r="A43" s="67" t="s">
        <v>438</v>
      </c>
      <c r="B43" s="67" t="s">
        <v>447</v>
      </c>
      <c r="C43" s="67">
        <v>397</v>
      </c>
      <c r="D43" s="67">
        <v>408</v>
      </c>
    </row>
    <row r="44" spans="1:4" x14ac:dyDescent="0.25">
      <c r="A44" s="67" t="s">
        <v>438</v>
      </c>
      <c r="B44" s="67" t="s">
        <v>446</v>
      </c>
      <c r="C44" s="67">
        <v>402</v>
      </c>
      <c r="D44" s="67">
        <v>407</v>
      </c>
    </row>
    <row r="45" spans="1:4" x14ac:dyDescent="0.25">
      <c r="A45" s="67" t="s">
        <v>438</v>
      </c>
      <c r="B45" s="67" t="s">
        <v>445</v>
      </c>
      <c r="C45" s="67">
        <v>401</v>
      </c>
      <c r="D45" s="67">
        <v>406</v>
      </c>
    </row>
    <row r="46" spans="1:4" x14ac:dyDescent="0.25">
      <c r="A46" s="67" t="s">
        <v>438</v>
      </c>
      <c r="B46" s="67" t="s">
        <v>444</v>
      </c>
      <c r="C46" s="67">
        <v>402</v>
      </c>
      <c r="D46" s="67">
        <v>405</v>
      </c>
    </row>
    <row r="47" spans="1:4" x14ac:dyDescent="0.25">
      <c r="A47" s="67" t="s">
        <v>438</v>
      </c>
      <c r="B47" s="67" t="s">
        <v>443</v>
      </c>
      <c r="C47" s="67">
        <v>401</v>
      </c>
      <c r="D47" s="67">
        <v>403</v>
      </c>
    </row>
    <row r="48" spans="1:4" x14ac:dyDescent="0.25">
      <c r="A48" s="67" t="s">
        <v>438</v>
      </c>
      <c r="B48" s="67" t="s">
        <v>442</v>
      </c>
      <c r="C48" s="67">
        <v>406</v>
      </c>
      <c r="D48" s="67">
        <v>403</v>
      </c>
    </row>
    <row r="49" spans="1:4" x14ac:dyDescent="0.25">
      <c r="A49" s="67" t="s">
        <v>438</v>
      </c>
      <c r="B49" s="67" t="s">
        <v>441</v>
      </c>
      <c r="C49" s="67">
        <v>404</v>
      </c>
      <c r="D49" s="67">
        <v>402</v>
      </c>
    </row>
    <row r="50" spans="1:4" x14ac:dyDescent="0.25">
      <c r="A50" s="67" t="s">
        <v>438</v>
      </c>
      <c r="B50" s="67" t="s">
        <v>440</v>
      </c>
      <c r="C50" s="67">
        <v>393</v>
      </c>
      <c r="D50" s="67">
        <v>401</v>
      </c>
    </row>
    <row r="51" spans="1:4" x14ac:dyDescent="0.25">
      <c r="A51" s="67" t="s">
        <v>438</v>
      </c>
      <c r="B51" s="67" t="s">
        <v>439</v>
      </c>
      <c r="C51" s="67">
        <v>394</v>
      </c>
      <c r="D51" s="67">
        <v>400</v>
      </c>
    </row>
    <row r="52" spans="1:4" x14ac:dyDescent="0.25">
      <c r="A52" s="67" t="s">
        <v>438</v>
      </c>
      <c r="B52" s="67" t="s">
        <v>437</v>
      </c>
      <c r="C52" s="67">
        <v>395</v>
      </c>
      <c r="D52" s="67">
        <v>399</v>
      </c>
    </row>
    <row r="53" spans="1:4" x14ac:dyDescent="0.25">
      <c r="A53" s="67" t="s">
        <v>438</v>
      </c>
      <c r="B53" s="67" t="s">
        <v>450</v>
      </c>
      <c r="C53" s="67">
        <v>394</v>
      </c>
      <c r="D53" s="67">
        <v>399</v>
      </c>
    </row>
    <row r="54" spans="1:4" x14ac:dyDescent="0.25">
      <c r="A54" s="67" t="s">
        <v>207</v>
      </c>
      <c r="B54" s="67" t="s">
        <v>448</v>
      </c>
      <c r="C54" s="67">
        <v>395</v>
      </c>
      <c r="D54" s="67">
        <v>399</v>
      </c>
    </row>
    <row r="55" spans="1:4" x14ac:dyDescent="0.25">
      <c r="A55" s="67" t="s">
        <v>438</v>
      </c>
      <c r="B55" s="67" t="s">
        <v>447</v>
      </c>
      <c r="C55" s="67">
        <v>393</v>
      </c>
      <c r="D55" s="67">
        <v>398</v>
      </c>
    </row>
    <row r="56" spans="1:4" x14ac:dyDescent="0.25">
      <c r="A56" s="67" t="s">
        <v>438</v>
      </c>
      <c r="B56" s="67" t="s">
        <v>446</v>
      </c>
      <c r="C56" s="67">
        <v>394</v>
      </c>
      <c r="D56" s="67">
        <v>398</v>
      </c>
    </row>
    <row r="57" spans="1:4" x14ac:dyDescent="0.25">
      <c r="A57" s="67" t="s">
        <v>438</v>
      </c>
      <c r="B57" s="67" t="s">
        <v>445</v>
      </c>
      <c r="C57" s="67">
        <v>390</v>
      </c>
      <c r="D57" s="67">
        <v>397</v>
      </c>
    </row>
    <row r="58" spans="1:4" x14ac:dyDescent="0.25">
      <c r="A58" s="67" t="s">
        <v>438</v>
      </c>
      <c r="B58" s="67" t="s">
        <v>444</v>
      </c>
      <c r="C58" s="67">
        <v>391</v>
      </c>
      <c r="D58" s="67">
        <v>396</v>
      </c>
    </row>
    <row r="59" spans="1:4" x14ac:dyDescent="0.25">
      <c r="A59" s="67" t="s">
        <v>438</v>
      </c>
      <c r="B59" s="67" t="s">
        <v>443</v>
      </c>
      <c r="C59" s="67">
        <v>393</v>
      </c>
      <c r="D59" s="67">
        <v>395</v>
      </c>
    </row>
    <row r="60" spans="1:4" x14ac:dyDescent="0.25">
      <c r="A60" s="67" t="s">
        <v>438</v>
      </c>
      <c r="B60" s="67" t="s">
        <v>442</v>
      </c>
      <c r="C60" s="67">
        <v>394</v>
      </c>
      <c r="D60" s="67">
        <v>394</v>
      </c>
    </row>
    <row r="61" spans="1:4" x14ac:dyDescent="0.25">
      <c r="A61" s="67" t="s">
        <v>438</v>
      </c>
      <c r="B61" s="67" t="s">
        <v>441</v>
      </c>
      <c r="C61" s="67">
        <v>396</v>
      </c>
      <c r="D61" s="67">
        <v>394</v>
      </c>
    </row>
    <row r="62" spans="1:4" x14ac:dyDescent="0.25">
      <c r="A62" s="67" t="s">
        <v>438</v>
      </c>
      <c r="B62" s="67" t="s">
        <v>440</v>
      </c>
      <c r="C62" s="67">
        <v>388</v>
      </c>
      <c r="D62" s="67">
        <v>393</v>
      </c>
    </row>
    <row r="63" spans="1:4" x14ac:dyDescent="0.25">
      <c r="A63" s="67" t="s">
        <v>438</v>
      </c>
      <c r="B63" s="67" t="s">
        <v>439</v>
      </c>
      <c r="C63" s="67">
        <v>389</v>
      </c>
      <c r="D63" s="67">
        <v>393</v>
      </c>
    </row>
    <row r="64" spans="1:4" x14ac:dyDescent="0.25">
      <c r="A64" s="67" t="s">
        <v>438</v>
      </c>
      <c r="B64" s="67" t="s">
        <v>437</v>
      </c>
      <c r="C64" s="67">
        <v>387</v>
      </c>
      <c r="D64" s="67">
        <v>392</v>
      </c>
    </row>
    <row r="65" spans="1:4" x14ac:dyDescent="0.25">
      <c r="A65" s="67" t="s">
        <v>438</v>
      </c>
      <c r="B65" s="67" t="s">
        <v>450</v>
      </c>
      <c r="C65" s="67">
        <v>390</v>
      </c>
      <c r="D65" s="67">
        <v>392</v>
      </c>
    </row>
    <row r="66" spans="1:4" x14ac:dyDescent="0.25">
      <c r="A66" s="67" t="s">
        <v>449</v>
      </c>
      <c r="B66" s="67" t="s">
        <v>448</v>
      </c>
      <c r="C66" s="67">
        <v>389</v>
      </c>
      <c r="D66" s="67">
        <v>391</v>
      </c>
    </row>
    <row r="67" spans="1:4" x14ac:dyDescent="0.25">
      <c r="A67" s="67" t="s">
        <v>438</v>
      </c>
      <c r="B67" s="67" t="s">
        <v>447</v>
      </c>
      <c r="C67" s="67">
        <v>387</v>
      </c>
      <c r="D67" s="67">
        <v>391</v>
      </c>
    </row>
    <row r="68" spans="1:4" x14ac:dyDescent="0.25">
      <c r="A68" s="67" t="s">
        <v>438</v>
      </c>
      <c r="B68" s="67" t="s">
        <v>446</v>
      </c>
      <c r="C68" s="67">
        <v>386</v>
      </c>
      <c r="D68" s="67">
        <v>390</v>
      </c>
    </row>
    <row r="69" spans="1:4" x14ac:dyDescent="0.25">
      <c r="A69" s="67" t="s">
        <v>438</v>
      </c>
      <c r="B69" s="67" t="s">
        <v>445</v>
      </c>
      <c r="C69" s="67">
        <v>386</v>
      </c>
      <c r="D69" s="67">
        <v>390</v>
      </c>
    </row>
    <row r="70" spans="1:4" x14ac:dyDescent="0.25">
      <c r="A70" s="67" t="s">
        <v>438</v>
      </c>
      <c r="B70" s="67" t="s">
        <v>444</v>
      </c>
      <c r="C70" s="67">
        <v>388</v>
      </c>
      <c r="D70" s="67">
        <v>389</v>
      </c>
    </row>
    <row r="71" spans="1:4" x14ac:dyDescent="0.25">
      <c r="A71" s="67" t="s">
        <v>438</v>
      </c>
      <c r="B71" s="67" t="s">
        <v>443</v>
      </c>
      <c r="C71" s="67">
        <v>389</v>
      </c>
      <c r="D71" s="67">
        <v>389</v>
      </c>
    </row>
    <row r="72" spans="1:4" x14ac:dyDescent="0.25">
      <c r="A72" s="67" t="s">
        <v>438</v>
      </c>
      <c r="B72" s="67" t="s">
        <v>442</v>
      </c>
      <c r="C72" s="67">
        <v>389</v>
      </c>
      <c r="D72" s="67">
        <v>389</v>
      </c>
    </row>
    <row r="73" spans="1:4" x14ac:dyDescent="0.25">
      <c r="A73" s="67" t="s">
        <v>438</v>
      </c>
      <c r="B73" s="67" t="s">
        <v>441</v>
      </c>
      <c r="C73" s="67">
        <v>388</v>
      </c>
      <c r="D73" s="67">
        <v>388</v>
      </c>
    </row>
    <row r="74" spans="1:4" x14ac:dyDescent="0.25">
      <c r="A74" s="67" t="s">
        <v>438</v>
      </c>
      <c r="B74" s="67" t="s">
        <v>440</v>
      </c>
      <c r="C74" s="67">
        <v>381</v>
      </c>
      <c r="D74" s="67">
        <v>387</v>
      </c>
    </row>
    <row r="75" spans="1:4" x14ac:dyDescent="0.25">
      <c r="A75" s="67" t="s">
        <v>438</v>
      </c>
      <c r="B75" s="67" t="s">
        <v>439</v>
      </c>
      <c r="C75" s="67">
        <v>385</v>
      </c>
      <c r="D75" s="67">
        <v>387</v>
      </c>
    </row>
    <row r="76" spans="1:4" x14ac:dyDescent="0.25">
      <c r="A76" s="67" t="s">
        <v>438</v>
      </c>
      <c r="B76" s="67" t="s">
        <v>437</v>
      </c>
      <c r="C76" s="67">
        <v>387</v>
      </c>
      <c r="D76" s="67">
        <v>387</v>
      </c>
    </row>
    <row r="77" spans="1:4" x14ac:dyDescent="0.25">
      <c r="A77" s="67" t="s">
        <v>438</v>
      </c>
      <c r="B77" s="67" t="s">
        <v>450</v>
      </c>
      <c r="C77" s="67">
        <v>386</v>
      </c>
      <c r="D77" s="67">
        <v>387</v>
      </c>
    </row>
    <row r="78" spans="1:4" x14ac:dyDescent="0.25">
      <c r="A78" s="67" t="s">
        <v>470</v>
      </c>
      <c r="B78" s="67" t="s">
        <v>448</v>
      </c>
      <c r="C78" s="67">
        <v>388</v>
      </c>
      <c r="D78" s="67">
        <v>387</v>
      </c>
    </row>
  </sheetData>
  <pageMargins left="0.7" right="0.7" top="0.75" bottom="0.75" header="0.3" footer="0.3"/>
  <pageSetup paperSize="9"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sqref="A1:A2"/>
    </sheetView>
  </sheetViews>
  <sheetFormatPr baseColWidth="10" defaultColWidth="9.140625" defaultRowHeight="15" x14ac:dyDescent="0.25"/>
  <cols>
    <col min="1" max="16384" width="9.140625" style="67"/>
  </cols>
  <sheetData>
    <row r="1" spans="1:2" x14ac:dyDescent="0.25">
      <c r="A1" s="67" t="s">
        <v>491</v>
      </c>
    </row>
    <row r="2" spans="1:2" x14ac:dyDescent="0.25">
      <c r="A2" s="67" t="s">
        <v>477</v>
      </c>
    </row>
    <row r="5" spans="1:2" x14ac:dyDescent="0.25">
      <c r="A5" s="67" t="s">
        <v>11</v>
      </c>
      <c r="B5" s="67" t="s">
        <v>468</v>
      </c>
    </row>
    <row r="6" spans="1:2" x14ac:dyDescent="0.25">
      <c r="A6" s="67" t="s">
        <v>23</v>
      </c>
      <c r="B6" s="67">
        <v>0.4</v>
      </c>
    </row>
    <row r="7" spans="1:2" x14ac:dyDescent="0.25">
      <c r="A7" s="67" t="s">
        <v>129</v>
      </c>
      <c r="B7" s="67">
        <v>0.8</v>
      </c>
    </row>
    <row r="8" spans="1:2" x14ac:dyDescent="0.25">
      <c r="A8" s="67" t="s">
        <v>130</v>
      </c>
      <c r="B8" s="67">
        <v>0.9</v>
      </c>
    </row>
    <row r="9" spans="1:2" x14ac:dyDescent="0.25">
      <c r="A9" s="67" t="s">
        <v>21</v>
      </c>
      <c r="B9" s="67">
        <v>1</v>
      </c>
    </row>
    <row r="10" spans="1:2" x14ac:dyDescent="0.25">
      <c r="A10" s="67" t="s">
        <v>24</v>
      </c>
      <c r="B10" s="67">
        <v>1.2</v>
      </c>
    </row>
    <row r="11" spans="1:2" x14ac:dyDescent="0.25">
      <c r="A11" s="67" t="s">
        <v>31</v>
      </c>
      <c r="B11" s="67">
        <v>1.4</v>
      </c>
    </row>
    <row r="12" spans="1:2" x14ac:dyDescent="0.25">
      <c r="A12" s="67" t="s">
        <v>26</v>
      </c>
      <c r="B12" s="67">
        <v>2.1</v>
      </c>
    </row>
    <row r="13" spans="1:2" x14ac:dyDescent="0.25">
      <c r="A13" s="67" t="s">
        <v>33</v>
      </c>
      <c r="B13" s="67">
        <v>2.6</v>
      </c>
    </row>
    <row r="14" spans="1:2" x14ac:dyDescent="0.25">
      <c r="A14" s="67" t="s">
        <v>34</v>
      </c>
      <c r="B14" s="67">
        <v>3</v>
      </c>
    </row>
    <row r="15" spans="1:2" x14ac:dyDescent="0.25">
      <c r="A15" s="67" t="s">
        <v>32</v>
      </c>
      <c r="B15" s="67">
        <v>3.5</v>
      </c>
    </row>
    <row r="16" spans="1:2" x14ac:dyDescent="0.25">
      <c r="A16" s="67" t="s">
        <v>37</v>
      </c>
      <c r="B16" s="67">
        <v>4.5</v>
      </c>
    </row>
    <row r="17" spans="1:2" x14ac:dyDescent="0.25">
      <c r="A17" s="67" t="s">
        <v>39</v>
      </c>
      <c r="B17" s="67">
        <v>5.6</v>
      </c>
    </row>
    <row r="18" spans="1:2" x14ac:dyDescent="0.25">
      <c r="A18" s="67" t="s">
        <v>35</v>
      </c>
      <c r="B18" s="67">
        <v>5.8</v>
      </c>
    </row>
    <row r="19" spans="1:2" x14ac:dyDescent="0.25">
      <c r="A19" s="67" t="s">
        <v>38</v>
      </c>
      <c r="B19" s="67">
        <v>6.3</v>
      </c>
    </row>
    <row r="20" spans="1:2" x14ac:dyDescent="0.25">
      <c r="A20" s="67" t="s">
        <v>40</v>
      </c>
      <c r="B20" s="67">
        <v>6.7</v>
      </c>
    </row>
    <row r="21" spans="1:2" x14ac:dyDescent="0.25">
      <c r="A21" s="67" t="s">
        <v>128</v>
      </c>
      <c r="B21" s="67">
        <v>7</v>
      </c>
    </row>
    <row r="22" spans="1:2" x14ac:dyDescent="0.25">
      <c r="A22" s="67" t="s">
        <v>44</v>
      </c>
      <c r="B22" s="67">
        <v>9.4</v>
      </c>
    </row>
    <row r="23" spans="1:2" x14ac:dyDescent="0.25">
      <c r="A23" s="67" t="s">
        <v>42</v>
      </c>
      <c r="B23" s="67">
        <v>12.3</v>
      </c>
    </row>
    <row r="24" spans="1:2" x14ac:dyDescent="0.25">
      <c r="A24" s="67" t="s">
        <v>41</v>
      </c>
      <c r="B24" s="67">
        <v>18.2</v>
      </c>
    </row>
  </sheetData>
  <pageMargins left="0.7" right="0.7" top="0.75" bottom="0.75" header="0.3" footer="0.3"/>
  <pageSetup paperSize="9"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workbookViewId="0">
      <selection sqref="A1:A2"/>
    </sheetView>
  </sheetViews>
  <sheetFormatPr baseColWidth="10" defaultColWidth="9.140625" defaultRowHeight="15" x14ac:dyDescent="0.25"/>
  <cols>
    <col min="1" max="16384" width="9.140625" style="67"/>
  </cols>
  <sheetData>
    <row r="1" spans="1:13" x14ac:dyDescent="0.25">
      <c r="A1" s="67" t="s">
        <v>493</v>
      </c>
    </row>
    <row r="2" spans="1:13" x14ac:dyDescent="0.25">
      <c r="A2" s="67" t="s">
        <v>477</v>
      </c>
    </row>
    <row r="5" spans="1:13" x14ac:dyDescent="0.25">
      <c r="A5" s="67" t="s">
        <v>2</v>
      </c>
      <c r="B5" s="67" t="s">
        <v>453</v>
      </c>
      <c r="C5" s="67" t="s">
        <v>492</v>
      </c>
      <c r="D5" s="67" t="s">
        <v>466</v>
      </c>
      <c r="G5" s="67" t="s">
        <v>448</v>
      </c>
      <c r="H5" s="67" t="s">
        <v>450</v>
      </c>
      <c r="I5" s="67" t="s">
        <v>475</v>
      </c>
      <c r="J5" s="67" t="s">
        <v>474</v>
      </c>
      <c r="K5" s="67" t="s">
        <v>473</v>
      </c>
      <c r="L5" s="67" t="s">
        <v>472</v>
      </c>
      <c r="M5" s="67" t="s">
        <v>471</v>
      </c>
    </row>
    <row r="6" spans="1:13" x14ac:dyDescent="0.25">
      <c r="A6" s="67" t="s">
        <v>203</v>
      </c>
      <c r="B6" s="67" t="s">
        <v>448</v>
      </c>
      <c r="C6" s="72">
        <v>132542</v>
      </c>
      <c r="D6" s="72">
        <v>125560</v>
      </c>
      <c r="G6" s="72">
        <v>195653</v>
      </c>
      <c r="H6" s="72">
        <v>195275</v>
      </c>
      <c r="I6" s="67">
        <v>175560</v>
      </c>
      <c r="J6" s="67">
        <v>11.4</v>
      </c>
      <c r="K6" s="67">
        <v>8.9</v>
      </c>
      <c r="L6" s="72">
        <v>186605</v>
      </c>
      <c r="M6" s="72">
        <v>184930</v>
      </c>
    </row>
    <row r="7" spans="1:13" x14ac:dyDescent="0.25">
      <c r="A7" s="67" t="s">
        <v>438</v>
      </c>
      <c r="B7" s="67" t="s">
        <v>447</v>
      </c>
      <c r="C7" s="72">
        <v>132003</v>
      </c>
      <c r="D7" s="72">
        <v>126180</v>
      </c>
    </row>
    <row r="8" spans="1:13" x14ac:dyDescent="0.25">
      <c r="A8" s="67" t="s">
        <v>438</v>
      </c>
      <c r="B8" s="67" t="s">
        <v>446</v>
      </c>
      <c r="C8" s="72">
        <v>134911</v>
      </c>
      <c r="D8" s="72">
        <v>126844</v>
      </c>
    </row>
    <row r="9" spans="1:13" x14ac:dyDescent="0.25">
      <c r="A9" s="67" t="s">
        <v>438</v>
      </c>
      <c r="B9" s="67" t="s">
        <v>445</v>
      </c>
      <c r="C9" s="72">
        <v>135436</v>
      </c>
      <c r="D9" s="72">
        <v>127707</v>
      </c>
    </row>
    <row r="10" spans="1:13" x14ac:dyDescent="0.25">
      <c r="A10" s="67" t="s">
        <v>438</v>
      </c>
      <c r="B10" s="67" t="s">
        <v>444</v>
      </c>
      <c r="C10" s="72">
        <v>137183</v>
      </c>
      <c r="D10" s="72">
        <v>128808</v>
      </c>
    </row>
    <row r="11" spans="1:13" x14ac:dyDescent="0.25">
      <c r="A11" s="67" t="s">
        <v>438</v>
      </c>
      <c r="B11" s="67" t="s">
        <v>443</v>
      </c>
      <c r="C11" s="72">
        <v>137311</v>
      </c>
      <c r="D11" s="72">
        <v>129765</v>
      </c>
    </row>
    <row r="12" spans="1:13" x14ac:dyDescent="0.25">
      <c r="A12" s="67" t="s">
        <v>438</v>
      </c>
      <c r="B12" s="67" t="s">
        <v>442</v>
      </c>
      <c r="C12" s="72">
        <v>135598</v>
      </c>
      <c r="D12" s="72">
        <v>130719</v>
      </c>
    </row>
    <row r="13" spans="1:13" x14ac:dyDescent="0.25">
      <c r="A13" s="67" t="s">
        <v>438</v>
      </c>
      <c r="B13" s="67" t="s">
        <v>441</v>
      </c>
      <c r="C13" s="72">
        <v>135693</v>
      </c>
      <c r="D13" s="72">
        <v>131835</v>
      </c>
    </row>
    <row r="14" spans="1:13" x14ac:dyDescent="0.25">
      <c r="A14" s="67" t="s">
        <v>438</v>
      </c>
      <c r="B14" s="67" t="s">
        <v>440</v>
      </c>
      <c r="C14" s="72">
        <v>135379</v>
      </c>
      <c r="D14" s="72">
        <v>132891</v>
      </c>
    </row>
    <row r="15" spans="1:13" x14ac:dyDescent="0.25">
      <c r="A15" s="67" t="s">
        <v>438</v>
      </c>
      <c r="B15" s="67" t="s">
        <v>439</v>
      </c>
      <c r="C15" s="72">
        <v>137228</v>
      </c>
      <c r="D15" s="72">
        <v>133881</v>
      </c>
    </row>
    <row r="16" spans="1:13" x14ac:dyDescent="0.25">
      <c r="A16" s="67" t="s">
        <v>438</v>
      </c>
      <c r="B16" s="67" t="s">
        <v>437</v>
      </c>
      <c r="C16" s="72">
        <v>136598</v>
      </c>
      <c r="D16" s="72">
        <v>134732</v>
      </c>
    </row>
    <row r="17" spans="1:4" x14ac:dyDescent="0.25">
      <c r="A17" s="67" t="s">
        <v>438</v>
      </c>
      <c r="B17" s="67" t="s">
        <v>450</v>
      </c>
      <c r="C17" s="72">
        <v>137134</v>
      </c>
      <c r="D17" s="72">
        <v>135585</v>
      </c>
    </row>
    <row r="18" spans="1:4" x14ac:dyDescent="0.25">
      <c r="A18" s="67" t="s">
        <v>204</v>
      </c>
      <c r="B18" s="67" t="s">
        <v>448</v>
      </c>
      <c r="C18" s="72">
        <v>137068</v>
      </c>
      <c r="D18" s="72">
        <v>135962</v>
      </c>
    </row>
    <row r="19" spans="1:4" x14ac:dyDescent="0.25">
      <c r="A19" s="67" t="s">
        <v>438</v>
      </c>
      <c r="B19" s="67" t="s">
        <v>447</v>
      </c>
      <c r="C19" s="72">
        <v>138202</v>
      </c>
      <c r="D19" s="72">
        <v>136478</v>
      </c>
    </row>
    <row r="20" spans="1:4" x14ac:dyDescent="0.25">
      <c r="A20" s="67" t="s">
        <v>438</v>
      </c>
      <c r="B20" s="67" t="s">
        <v>446</v>
      </c>
      <c r="C20" s="72">
        <v>135755</v>
      </c>
      <c r="D20" s="72">
        <v>136549</v>
      </c>
    </row>
    <row r="21" spans="1:4" x14ac:dyDescent="0.25">
      <c r="A21" s="67" t="s">
        <v>438</v>
      </c>
      <c r="B21" s="67" t="s">
        <v>445</v>
      </c>
      <c r="C21" s="72">
        <v>135620</v>
      </c>
      <c r="D21" s="72">
        <v>136564</v>
      </c>
    </row>
    <row r="22" spans="1:4" x14ac:dyDescent="0.25">
      <c r="A22" s="67" t="s">
        <v>438</v>
      </c>
      <c r="B22" s="67" t="s">
        <v>444</v>
      </c>
      <c r="C22" s="72">
        <v>135760</v>
      </c>
      <c r="D22" s="72">
        <v>136446</v>
      </c>
    </row>
    <row r="23" spans="1:4" x14ac:dyDescent="0.25">
      <c r="A23" s="67" t="s">
        <v>438</v>
      </c>
      <c r="B23" s="67" t="s">
        <v>443</v>
      </c>
      <c r="C23" s="72">
        <v>135146</v>
      </c>
      <c r="D23" s="72">
        <v>136265</v>
      </c>
    </row>
    <row r="24" spans="1:4" x14ac:dyDescent="0.25">
      <c r="A24" s="67" t="s">
        <v>438</v>
      </c>
      <c r="B24" s="67" t="s">
        <v>442</v>
      </c>
      <c r="C24" s="72">
        <v>133261</v>
      </c>
      <c r="D24" s="72">
        <v>136070</v>
      </c>
    </row>
    <row r="25" spans="1:4" x14ac:dyDescent="0.25">
      <c r="A25" s="67" t="s">
        <v>438</v>
      </c>
      <c r="B25" s="67" t="s">
        <v>441</v>
      </c>
      <c r="C25" s="72">
        <v>136395</v>
      </c>
      <c r="D25" s="72">
        <v>136129</v>
      </c>
    </row>
    <row r="26" spans="1:4" x14ac:dyDescent="0.25">
      <c r="A26" s="67" t="s">
        <v>438</v>
      </c>
      <c r="B26" s="67" t="s">
        <v>440</v>
      </c>
      <c r="C26" s="72">
        <v>138072</v>
      </c>
      <c r="D26" s="72">
        <v>136353</v>
      </c>
    </row>
    <row r="27" spans="1:4" x14ac:dyDescent="0.25">
      <c r="A27" s="67" t="s">
        <v>438</v>
      </c>
      <c r="B27" s="67" t="s">
        <v>439</v>
      </c>
      <c r="C27" s="72">
        <v>138343</v>
      </c>
      <c r="D27" s="72">
        <v>136446</v>
      </c>
    </row>
    <row r="28" spans="1:4" x14ac:dyDescent="0.25">
      <c r="A28" s="67" t="s">
        <v>438</v>
      </c>
      <c r="B28" s="67" t="s">
        <v>437</v>
      </c>
      <c r="C28" s="72">
        <v>140999</v>
      </c>
      <c r="D28" s="72">
        <v>136813</v>
      </c>
    </row>
    <row r="29" spans="1:4" x14ac:dyDescent="0.25">
      <c r="A29" s="67" t="s">
        <v>438</v>
      </c>
      <c r="B29" s="67" t="s">
        <v>450</v>
      </c>
      <c r="C29" s="72">
        <v>138657</v>
      </c>
      <c r="D29" s="72">
        <v>136940</v>
      </c>
    </row>
    <row r="30" spans="1:4" x14ac:dyDescent="0.25">
      <c r="A30" s="67" t="s">
        <v>205</v>
      </c>
      <c r="B30" s="67" t="s">
        <v>448</v>
      </c>
      <c r="C30" s="72">
        <v>138297</v>
      </c>
      <c r="D30" s="72">
        <v>137042</v>
      </c>
    </row>
    <row r="31" spans="1:4" x14ac:dyDescent="0.25">
      <c r="A31" s="67" t="s">
        <v>438</v>
      </c>
      <c r="B31" s="67" t="s">
        <v>447</v>
      </c>
      <c r="C31" s="72">
        <v>135299</v>
      </c>
      <c r="D31" s="72">
        <v>136800</v>
      </c>
    </row>
    <row r="32" spans="1:4" x14ac:dyDescent="0.25">
      <c r="A32" s="67" t="s">
        <v>438</v>
      </c>
      <c r="B32" s="67" t="s">
        <v>446</v>
      </c>
      <c r="C32" s="72">
        <v>136376</v>
      </c>
      <c r="D32" s="72">
        <v>136852</v>
      </c>
    </row>
    <row r="33" spans="1:4" x14ac:dyDescent="0.25">
      <c r="A33" s="67" t="s">
        <v>438</v>
      </c>
      <c r="B33" s="67" t="s">
        <v>445</v>
      </c>
      <c r="C33" s="72">
        <v>137921</v>
      </c>
      <c r="D33" s="72">
        <v>137044</v>
      </c>
    </row>
    <row r="34" spans="1:4" x14ac:dyDescent="0.25">
      <c r="A34" s="67" t="s">
        <v>438</v>
      </c>
      <c r="B34" s="67" t="s">
        <v>444</v>
      </c>
      <c r="C34" s="72">
        <v>138944</v>
      </c>
      <c r="D34" s="72">
        <v>137309</v>
      </c>
    </row>
    <row r="35" spans="1:4" x14ac:dyDescent="0.25">
      <c r="A35" s="67" t="s">
        <v>438</v>
      </c>
      <c r="B35" s="67" t="s">
        <v>443</v>
      </c>
      <c r="C35" s="72">
        <v>141006</v>
      </c>
      <c r="D35" s="72">
        <v>137798</v>
      </c>
    </row>
    <row r="36" spans="1:4" x14ac:dyDescent="0.25">
      <c r="A36" s="67" t="s">
        <v>438</v>
      </c>
      <c r="B36" s="67" t="s">
        <v>442</v>
      </c>
      <c r="C36" s="72">
        <v>141101</v>
      </c>
      <c r="D36" s="72">
        <v>138451</v>
      </c>
    </row>
    <row r="37" spans="1:4" x14ac:dyDescent="0.25">
      <c r="A37" s="67" t="s">
        <v>438</v>
      </c>
      <c r="B37" s="67" t="s">
        <v>441</v>
      </c>
      <c r="C37" s="72">
        <v>140867</v>
      </c>
      <c r="D37" s="72">
        <v>138824</v>
      </c>
    </row>
    <row r="38" spans="1:4" x14ac:dyDescent="0.25">
      <c r="A38" s="67" t="s">
        <v>438</v>
      </c>
      <c r="B38" s="67" t="s">
        <v>440</v>
      </c>
      <c r="C38" s="72">
        <v>143124</v>
      </c>
      <c r="D38" s="72">
        <v>139244</v>
      </c>
    </row>
    <row r="39" spans="1:4" x14ac:dyDescent="0.25">
      <c r="A39" s="67" t="s">
        <v>438</v>
      </c>
      <c r="B39" s="67" t="s">
        <v>439</v>
      </c>
      <c r="C39" s="72">
        <v>145017</v>
      </c>
      <c r="D39" s="72">
        <v>139801</v>
      </c>
    </row>
    <row r="40" spans="1:4" x14ac:dyDescent="0.25">
      <c r="A40" s="67" t="s">
        <v>438</v>
      </c>
      <c r="B40" s="67" t="s">
        <v>437</v>
      </c>
      <c r="C40" s="72">
        <v>146837</v>
      </c>
      <c r="D40" s="72">
        <v>140287</v>
      </c>
    </row>
    <row r="41" spans="1:4" x14ac:dyDescent="0.25">
      <c r="A41" s="67" t="s">
        <v>438</v>
      </c>
      <c r="B41" s="67" t="s">
        <v>450</v>
      </c>
      <c r="C41" s="72">
        <v>148110</v>
      </c>
      <c r="D41" s="72">
        <v>141075</v>
      </c>
    </row>
    <row r="42" spans="1:4" x14ac:dyDescent="0.25">
      <c r="A42" s="67" t="s">
        <v>206</v>
      </c>
      <c r="B42" s="67" t="s">
        <v>448</v>
      </c>
      <c r="C42" s="72">
        <v>143355</v>
      </c>
      <c r="D42" s="72">
        <v>141496</v>
      </c>
    </row>
    <row r="43" spans="1:4" x14ac:dyDescent="0.25">
      <c r="A43" s="67" t="s">
        <v>438</v>
      </c>
      <c r="B43" s="67" t="s">
        <v>447</v>
      </c>
      <c r="C43" s="72">
        <v>144166</v>
      </c>
      <c r="D43" s="72">
        <v>142235</v>
      </c>
    </row>
    <row r="44" spans="1:4" x14ac:dyDescent="0.25">
      <c r="A44" s="67" t="s">
        <v>438</v>
      </c>
      <c r="B44" s="67" t="s">
        <v>446</v>
      </c>
      <c r="C44" s="72">
        <v>145207</v>
      </c>
      <c r="D44" s="72">
        <v>142971</v>
      </c>
    </row>
    <row r="45" spans="1:4" x14ac:dyDescent="0.25">
      <c r="A45" s="67" t="s">
        <v>438</v>
      </c>
      <c r="B45" s="67" t="s">
        <v>445</v>
      </c>
      <c r="C45" s="72">
        <v>147078</v>
      </c>
      <c r="D45" s="72">
        <v>143734</v>
      </c>
    </row>
    <row r="46" spans="1:4" x14ac:dyDescent="0.25">
      <c r="A46" s="67" t="s">
        <v>438</v>
      </c>
      <c r="B46" s="67" t="s">
        <v>444</v>
      </c>
      <c r="C46" s="72">
        <v>145950</v>
      </c>
      <c r="D46" s="72">
        <v>144318</v>
      </c>
    </row>
    <row r="47" spans="1:4" x14ac:dyDescent="0.25">
      <c r="A47" s="67" t="s">
        <v>438</v>
      </c>
      <c r="B47" s="67" t="s">
        <v>443</v>
      </c>
      <c r="C47" s="72">
        <v>148723</v>
      </c>
      <c r="D47" s="72">
        <v>144961</v>
      </c>
    </row>
    <row r="48" spans="1:4" x14ac:dyDescent="0.25">
      <c r="A48" s="67" t="s">
        <v>438</v>
      </c>
      <c r="B48" s="67" t="s">
        <v>442</v>
      </c>
      <c r="C48" s="72">
        <v>147632</v>
      </c>
      <c r="D48" s="72">
        <v>145506</v>
      </c>
    </row>
    <row r="49" spans="1:4" x14ac:dyDescent="0.25">
      <c r="A49" s="67" t="s">
        <v>438</v>
      </c>
      <c r="B49" s="67" t="s">
        <v>441</v>
      </c>
      <c r="C49" s="72">
        <v>152741</v>
      </c>
      <c r="D49" s="72">
        <v>146495</v>
      </c>
    </row>
    <row r="50" spans="1:4" x14ac:dyDescent="0.25">
      <c r="A50" s="67" t="s">
        <v>438</v>
      </c>
      <c r="B50" s="67" t="s">
        <v>440</v>
      </c>
      <c r="C50" s="72">
        <v>156454</v>
      </c>
      <c r="D50" s="72">
        <v>147606</v>
      </c>
    </row>
    <row r="51" spans="1:4" x14ac:dyDescent="0.25">
      <c r="A51" s="67" t="s">
        <v>438</v>
      </c>
      <c r="B51" s="67" t="s">
        <v>439</v>
      </c>
      <c r="C51" s="72">
        <v>162705</v>
      </c>
      <c r="D51" s="72">
        <v>149080</v>
      </c>
    </row>
    <row r="52" spans="1:4" x14ac:dyDescent="0.25">
      <c r="A52" s="67" t="s">
        <v>438</v>
      </c>
      <c r="B52" s="67" t="s">
        <v>437</v>
      </c>
      <c r="C52" s="72">
        <v>166273</v>
      </c>
      <c r="D52" s="72">
        <v>150700</v>
      </c>
    </row>
    <row r="53" spans="1:4" x14ac:dyDescent="0.25">
      <c r="A53" s="67" t="s">
        <v>438</v>
      </c>
      <c r="B53" s="67" t="s">
        <v>450</v>
      </c>
      <c r="C53" s="72">
        <v>167561</v>
      </c>
      <c r="D53" s="72">
        <v>152320</v>
      </c>
    </row>
    <row r="54" spans="1:4" x14ac:dyDescent="0.25">
      <c r="A54" s="67" t="s">
        <v>207</v>
      </c>
      <c r="B54" s="67" t="s">
        <v>448</v>
      </c>
      <c r="C54" s="72">
        <v>166202</v>
      </c>
      <c r="D54" s="72">
        <v>154224</v>
      </c>
    </row>
    <row r="55" spans="1:4" x14ac:dyDescent="0.25">
      <c r="A55" s="67" t="s">
        <v>438</v>
      </c>
      <c r="B55" s="67" t="s">
        <v>447</v>
      </c>
      <c r="C55" s="72">
        <v>165255</v>
      </c>
      <c r="D55" s="72">
        <v>155982</v>
      </c>
    </row>
    <row r="56" spans="1:4" x14ac:dyDescent="0.25">
      <c r="A56" s="67" t="s">
        <v>438</v>
      </c>
      <c r="B56" s="67" t="s">
        <v>446</v>
      </c>
      <c r="C56" s="72">
        <v>169563</v>
      </c>
      <c r="D56" s="72">
        <v>158011</v>
      </c>
    </row>
    <row r="57" spans="1:4" x14ac:dyDescent="0.25">
      <c r="A57" s="67" t="s">
        <v>438</v>
      </c>
      <c r="B57" s="67" t="s">
        <v>445</v>
      </c>
      <c r="C57" s="72">
        <v>169234</v>
      </c>
      <c r="D57" s="72">
        <v>159858</v>
      </c>
    </row>
    <row r="58" spans="1:4" x14ac:dyDescent="0.25">
      <c r="A58" s="67" t="s">
        <v>438</v>
      </c>
      <c r="B58" s="67" t="s">
        <v>444</v>
      </c>
      <c r="C58" s="72">
        <v>167441</v>
      </c>
      <c r="D58" s="72">
        <v>161649</v>
      </c>
    </row>
    <row r="59" spans="1:4" x14ac:dyDescent="0.25">
      <c r="A59" s="67" t="s">
        <v>438</v>
      </c>
      <c r="B59" s="67" t="s">
        <v>443</v>
      </c>
      <c r="C59" s="72">
        <v>167945</v>
      </c>
      <c r="D59" s="72">
        <v>163250</v>
      </c>
    </row>
    <row r="60" spans="1:4" x14ac:dyDescent="0.25">
      <c r="A60" s="67" t="s">
        <v>438</v>
      </c>
      <c r="B60" s="67" t="s">
        <v>442</v>
      </c>
      <c r="C60" s="72">
        <v>169689</v>
      </c>
      <c r="D60" s="72">
        <v>165089</v>
      </c>
    </row>
    <row r="61" spans="1:4" x14ac:dyDescent="0.25">
      <c r="A61" s="67" t="s">
        <v>438</v>
      </c>
      <c r="B61" s="67" t="s">
        <v>441</v>
      </c>
      <c r="C61" s="72">
        <v>169933</v>
      </c>
      <c r="D61" s="72">
        <v>166521</v>
      </c>
    </row>
    <row r="62" spans="1:4" x14ac:dyDescent="0.25">
      <c r="A62" s="67" t="s">
        <v>438</v>
      </c>
      <c r="B62" s="67" t="s">
        <v>440</v>
      </c>
      <c r="C62" s="72">
        <v>171982</v>
      </c>
      <c r="D62" s="72">
        <v>167815</v>
      </c>
    </row>
    <row r="63" spans="1:4" x14ac:dyDescent="0.25">
      <c r="A63" s="67" t="s">
        <v>438</v>
      </c>
      <c r="B63" s="67" t="s">
        <v>439</v>
      </c>
      <c r="C63" s="72">
        <v>175631</v>
      </c>
      <c r="D63" s="72">
        <v>168892</v>
      </c>
    </row>
    <row r="64" spans="1:4" x14ac:dyDescent="0.25">
      <c r="A64" s="67" t="s">
        <v>438</v>
      </c>
      <c r="B64" s="67" t="s">
        <v>437</v>
      </c>
      <c r="C64" s="72">
        <v>177347</v>
      </c>
      <c r="D64" s="72">
        <v>169815</v>
      </c>
    </row>
    <row r="65" spans="1:4" x14ac:dyDescent="0.25">
      <c r="A65" s="67" t="s">
        <v>438</v>
      </c>
      <c r="B65" s="67" t="s">
        <v>450</v>
      </c>
      <c r="C65" s="72">
        <v>179261</v>
      </c>
      <c r="D65" s="72">
        <v>170790</v>
      </c>
    </row>
    <row r="66" spans="1:4" x14ac:dyDescent="0.25">
      <c r="A66" s="67" t="s">
        <v>449</v>
      </c>
      <c r="B66" s="67" t="s">
        <v>448</v>
      </c>
      <c r="C66" s="72">
        <v>175560</v>
      </c>
      <c r="D66" s="72">
        <v>171570</v>
      </c>
    </row>
    <row r="67" spans="1:4" x14ac:dyDescent="0.25">
      <c r="A67" s="67" t="s">
        <v>438</v>
      </c>
      <c r="B67" s="67" t="s">
        <v>447</v>
      </c>
      <c r="C67" s="72">
        <v>175111</v>
      </c>
      <c r="D67" s="72">
        <v>172391</v>
      </c>
    </row>
    <row r="68" spans="1:4" x14ac:dyDescent="0.25">
      <c r="A68" s="67" t="s">
        <v>438</v>
      </c>
      <c r="B68" s="67" t="s">
        <v>446</v>
      </c>
      <c r="C68" s="72">
        <v>175854</v>
      </c>
      <c r="D68" s="72">
        <v>172916</v>
      </c>
    </row>
    <row r="69" spans="1:4" x14ac:dyDescent="0.25">
      <c r="A69" s="67" t="s">
        <v>438</v>
      </c>
      <c r="B69" s="67" t="s">
        <v>445</v>
      </c>
      <c r="C69" s="72">
        <v>177884</v>
      </c>
      <c r="D69" s="72">
        <v>173636</v>
      </c>
    </row>
    <row r="70" spans="1:4" x14ac:dyDescent="0.25">
      <c r="A70" s="67" t="s">
        <v>438</v>
      </c>
      <c r="B70" s="67" t="s">
        <v>444</v>
      </c>
      <c r="C70" s="72">
        <v>180730</v>
      </c>
      <c r="D70" s="72">
        <v>174744</v>
      </c>
    </row>
    <row r="71" spans="1:4" x14ac:dyDescent="0.25">
      <c r="A71" s="67" t="s">
        <v>438</v>
      </c>
      <c r="B71" s="67" t="s">
        <v>443</v>
      </c>
      <c r="C71" s="72">
        <v>182595</v>
      </c>
      <c r="D71" s="72">
        <v>175965</v>
      </c>
    </row>
    <row r="72" spans="1:4" x14ac:dyDescent="0.25">
      <c r="A72" s="67" t="s">
        <v>438</v>
      </c>
      <c r="B72" s="67" t="s">
        <v>442</v>
      </c>
      <c r="C72" s="72">
        <v>185563</v>
      </c>
      <c r="D72" s="72">
        <v>177288</v>
      </c>
    </row>
    <row r="73" spans="1:4" x14ac:dyDescent="0.25">
      <c r="A73" s="67" t="s">
        <v>438</v>
      </c>
      <c r="B73" s="67" t="s">
        <v>441</v>
      </c>
      <c r="C73" s="72">
        <v>188966</v>
      </c>
      <c r="D73" s="72">
        <v>178874</v>
      </c>
    </row>
    <row r="74" spans="1:4" x14ac:dyDescent="0.25">
      <c r="A74" s="67" t="s">
        <v>438</v>
      </c>
      <c r="B74" s="67" t="s">
        <v>440</v>
      </c>
      <c r="C74" s="72">
        <v>192371</v>
      </c>
      <c r="D74" s="72">
        <v>180573</v>
      </c>
    </row>
    <row r="75" spans="1:4" x14ac:dyDescent="0.25">
      <c r="A75" s="67" t="s">
        <v>438</v>
      </c>
      <c r="B75" s="67" t="s">
        <v>439</v>
      </c>
      <c r="C75" s="72">
        <v>194536</v>
      </c>
      <c r="D75" s="72">
        <v>182148</v>
      </c>
    </row>
    <row r="76" spans="1:4" x14ac:dyDescent="0.25">
      <c r="A76" s="67" t="s">
        <v>438</v>
      </c>
      <c r="B76" s="67" t="s">
        <v>437</v>
      </c>
      <c r="C76" s="72">
        <v>194720</v>
      </c>
      <c r="D76" s="72">
        <v>183596</v>
      </c>
    </row>
    <row r="77" spans="1:4" x14ac:dyDescent="0.25">
      <c r="A77" s="67" t="s">
        <v>438</v>
      </c>
      <c r="B77" s="67" t="s">
        <v>450</v>
      </c>
      <c r="C77" s="72">
        <v>195275</v>
      </c>
      <c r="D77" s="72">
        <v>184930</v>
      </c>
    </row>
    <row r="78" spans="1:4" x14ac:dyDescent="0.25">
      <c r="A78" s="67" t="s">
        <v>470</v>
      </c>
      <c r="B78" s="67" t="s">
        <v>448</v>
      </c>
      <c r="C78" s="72">
        <v>195653</v>
      </c>
      <c r="D78" s="72">
        <v>186605</v>
      </c>
    </row>
  </sheetData>
  <pageMargins left="0.7" right="0.7" top="0.75" bottom="0.75" header="0.3" footer="0.3"/>
  <pageSetup paperSize="9"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workbookViewId="0">
      <selection sqref="A1:A2"/>
    </sheetView>
  </sheetViews>
  <sheetFormatPr baseColWidth="10" defaultColWidth="9.140625" defaultRowHeight="15" x14ac:dyDescent="0.25"/>
  <cols>
    <col min="1" max="16384" width="9.140625" style="67"/>
  </cols>
  <sheetData>
    <row r="1" spans="1:11" x14ac:dyDescent="0.25">
      <c r="A1" s="67" t="s">
        <v>494</v>
      </c>
    </row>
    <row r="2" spans="1:11" x14ac:dyDescent="0.25">
      <c r="A2" s="67" t="s">
        <v>477</v>
      </c>
    </row>
    <row r="5" spans="1:11" x14ac:dyDescent="0.25">
      <c r="A5" s="67" t="s">
        <v>2</v>
      </c>
      <c r="B5" s="67" t="s">
        <v>453</v>
      </c>
      <c r="C5" s="67" t="s">
        <v>452</v>
      </c>
      <c r="D5" s="67" t="s">
        <v>451</v>
      </c>
      <c r="G5" s="67" t="s">
        <v>448</v>
      </c>
      <c r="H5" s="67" t="s">
        <v>450</v>
      </c>
      <c r="I5" s="67" t="s">
        <v>475</v>
      </c>
      <c r="J5" s="67" t="s">
        <v>472</v>
      </c>
      <c r="K5" s="67" t="s">
        <v>471</v>
      </c>
    </row>
    <row r="6" spans="1:11" x14ac:dyDescent="0.25">
      <c r="A6" s="67" t="s">
        <v>203</v>
      </c>
      <c r="B6" s="67" t="s">
        <v>448</v>
      </c>
      <c r="C6" s="67">
        <v>7</v>
      </c>
      <c r="D6" s="67">
        <v>4.5</v>
      </c>
      <c r="G6" s="67">
        <v>11.4</v>
      </c>
      <c r="H6" s="67">
        <v>8.9</v>
      </c>
      <c r="I6" s="67">
        <v>5.6</v>
      </c>
      <c r="J6" s="67">
        <v>8.6999999999999993</v>
      </c>
      <c r="K6" s="67">
        <v>8.1999999999999993</v>
      </c>
    </row>
    <row r="7" spans="1:11" x14ac:dyDescent="0.25">
      <c r="A7" s="67" t="s">
        <v>438</v>
      </c>
      <c r="B7" s="67" t="s">
        <v>447</v>
      </c>
      <c r="C7" s="67">
        <v>6</v>
      </c>
      <c r="D7" s="67">
        <v>4.5999999999999996</v>
      </c>
    </row>
    <row r="8" spans="1:11" x14ac:dyDescent="0.25">
      <c r="A8" s="67" t="s">
        <v>438</v>
      </c>
      <c r="B8" s="67" t="s">
        <v>446</v>
      </c>
      <c r="C8" s="67">
        <v>6.3</v>
      </c>
      <c r="D8" s="67">
        <v>4.2</v>
      </c>
    </row>
    <row r="9" spans="1:11" x14ac:dyDescent="0.25">
      <c r="A9" s="67" t="s">
        <v>438</v>
      </c>
      <c r="B9" s="67" t="s">
        <v>445</v>
      </c>
      <c r="C9" s="67">
        <v>8.3000000000000007</v>
      </c>
      <c r="D9" s="67">
        <v>4.7</v>
      </c>
    </row>
    <row r="10" spans="1:11" x14ac:dyDescent="0.25">
      <c r="A10" s="67" t="s">
        <v>438</v>
      </c>
      <c r="B10" s="67" t="s">
        <v>444</v>
      </c>
      <c r="C10" s="67">
        <v>10.7</v>
      </c>
      <c r="D10" s="67">
        <v>5.3</v>
      </c>
    </row>
    <row r="11" spans="1:11" x14ac:dyDescent="0.25">
      <c r="A11" s="67" t="s">
        <v>438</v>
      </c>
      <c r="B11" s="67" t="s">
        <v>443</v>
      </c>
      <c r="C11" s="67">
        <v>9.1</v>
      </c>
      <c r="D11" s="67">
        <v>5.6</v>
      </c>
    </row>
    <row r="12" spans="1:11" x14ac:dyDescent="0.25">
      <c r="A12" s="67" t="s">
        <v>438</v>
      </c>
      <c r="B12" s="67" t="s">
        <v>442</v>
      </c>
      <c r="C12" s="67">
        <v>9.1999999999999993</v>
      </c>
      <c r="D12" s="67">
        <v>6</v>
      </c>
    </row>
    <row r="13" spans="1:11" x14ac:dyDescent="0.25">
      <c r="A13" s="67" t="s">
        <v>438</v>
      </c>
      <c r="B13" s="67" t="s">
        <v>441</v>
      </c>
      <c r="C13" s="67">
        <v>11</v>
      </c>
      <c r="D13" s="67">
        <v>6.8</v>
      </c>
    </row>
    <row r="14" spans="1:11" x14ac:dyDescent="0.25">
      <c r="A14" s="67" t="s">
        <v>438</v>
      </c>
      <c r="B14" s="67" t="s">
        <v>440</v>
      </c>
      <c r="C14" s="67">
        <v>10.3</v>
      </c>
      <c r="D14" s="67">
        <v>7.4</v>
      </c>
    </row>
    <row r="15" spans="1:11" x14ac:dyDescent="0.25">
      <c r="A15" s="67" t="s">
        <v>438</v>
      </c>
      <c r="B15" s="67" t="s">
        <v>439</v>
      </c>
      <c r="C15" s="67">
        <v>9.5</v>
      </c>
      <c r="D15" s="67">
        <v>7.9</v>
      </c>
    </row>
    <row r="16" spans="1:11" x14ac:dyDescent="0.25">
      <c r="A16" s="67" t="s">
        <v>438</v>
      </c>
      <c r="B16" s="67" t="s">
        <v>437</v>
      </c>
      <c r="C16" s="67">
        <v>8.1</v>
      </c>
      <c r="D16" s="67">
        <v>8.3000000000000007</v>
      </c>
    </row>
    <row r="17" spans="1:4" x14ac:dyDescent="0.25">
      <c r="A17" s="67" t="s">
        <v>438</v>
      </c>
      <c r="B17" s="67" t="s">
        <v>450</v>
      </c>
      <c r="C17" s="67">
        <v>8.1</v>
      </c>
      <c r="D17" s="67">
        <v>8.6</v>
      </c>
    </row>
    <row r="18" spans="1:4" x14ac:dyDescent="0.25">
      <c r="A18" s="67" t="s">
        <v>204</v>
      </c>
      <c r="B18" s="67" t="s">
        <v>448</v>
      </c>
      <c r="C18" s="67">
        <v>3.4</v>
      </c>
      <c r="D18" s="67">
        <v>8.3000000000000007</v>
      </c>
    </row>
    <row r="19" spans="1:4" x14ac:dyDescent="0.25">
      <c r="A19" s="67" t="s">
        <v>438</v>
      </c>
      <c r="B19" s="67" t="s">
        <v>447</v>
      </c>
      <c r="C19" s="67">
        <v>4.7</v>
      </c>
      <c r="D19" s="67">
        <v>8.1999999999999993</v>
      </c>
    </row>
    <row r="20" spans="1:4" x14ac:dyDescent="0.25">
      <c r="A20" s="67" t="s">
        <v>438</v>
      </c>
      <c r="B20" s="67" t="s">
        <v>446</v>
      </c>
      <c r="C20" s="67">
        <v>0.6</v>
      </c>
      <c r="D20" s="67">
        <v>7.7</v>
      </c>
    </row>
    <row r="21" spans="1:4" x14ac:dyDescent="0.25">
      <c r="A21" s="67" t="s">
        <v>438</v>
      </c>
      <c r="B21" s="67" t="s">
        <v>445</v>
      </c>
      <c r="C21" s="67">
        <v>0.1</v>
      </c>
      <c r="D21" s="67">
        <v>7.1</v>
      </c>
    </row>
    <row r="22" spans="1:4" x14ac:dyDescent="0.25">
      <c r="A22" s="67" t="s">
        <v>438</v>
      </c>
      <c r="B22" s="67" t="s">
        <v>444</v>
      </c>
      <c r="C22" s="67">
        <v>-1</v>
      </c>
      <c r="D22" s="67">
        <v>6.1</v>
      </c>
    </row>
    <row r="23" spans="1:4" x14ac:dyDescent="0.25">
      <c r="A23" s="67" t="s">
        <v>438</v>
      </c>
      <c r="B23" s="67" t="s">
        <v>443</v>
      </c>
      <c r="C23" s="67">
        <v>-1.6</v>
      </c>
      <c r="D23" s="67">
        <v>5.2</v>
      </c>
    </row>
    <row r="24" spans="1:4" x14ac:dyDescent="0.25">
      <c r="A24" s="67" t="s">
        <v>438</v>
      </c>
      <c r="B24" s="67" t="s">
        <v>442</v>
      </c>
      <c r="C24" s="67">
        <v>-1.7</v>
      </c>
      <c r="D24" s="67">
        <v>4.3</v>
      </c>
    </row>
    <row r="25" spans="1:4" x14ac:dyDescent="0.25">
      <c r="A25" s="67" t="s">
        <v>438</v>
      </c>
      <c r="B25" s="67" t="s">
        <v>441</v>
      </c>
      <c r="C25" s="67">
        <v>0.5</v>
      </c>
      <c r="D25" s="67">
        <v>3.4</v>
      </c>
    </row>
    <row r="26" spans="1:4" x14ac:dyDescent="0.25">
      <c r="A26" s="67" t="s">
        <v>438</v>
      </c>
      <c r="B26" s="67" t="s">
        <v>440</v>
      </c>
      <c r="C26" s="67">
        <v>2</v>
      </c>
      <c r="D26" s="67">
        <v>2.7</v>
      </c>
    </row>
    <row r="27" spans="1:4" x14ac:dyDescent="0.25">
      <c r="A27" s="67" t="s">
        <v>438</v>
      </c>
      <c r="B27" s="67" t="s">
        <v>439</v>
      </c>
      <c r="C27" s="67">
        <v>0.8</v>
      </c>
      <c r="D27" s="67">
        <v>2</v>
      </c>
    </row>
    <row r="28" spans="1:4" x14ac:dyDescent="0.25">
      <c r="A28" s="67" t="s">
        <v>438</v>
      </c>
      <c r="B28" s="67" t="s">
        <v>437</v>
      </c>
      <c r="C28" s="67">
        <v>3.2</v>
      </c>
      <c r="D28" s="67">
        <v>1.6</v>
      </c>
    </row>
    <row r="29" spans="1:4" x14ac:dyDescent="0.25">
      <c r="A29" s="67" t="s">
        <v>438</v>
      </c>
      <c r="B29" s="67" t="s">
        <v>450</v>
      </c>
      <c r="C29" s="67">
        <v>1.1000000000000001</v>
      </c>
      <c r="D29" s="67">
        <v>1</v>
      </c>
    </row>
    <row r="30" spans="1:4" x14ac:dyDescent="0.25">
      <c r="A30" s="67" t="s">
        <v>205</v>
      </c>
      <c r="B30" s="67" t="s">
        <v>448</v>
      </c>
      <c r="C30" s="67">
        <v>0.9</v>
      </c>
      <c r="D30" s="67">
        <v>0.8</v>
      </c>
    </row>
    <row r="31" spans="1:4" x14ac:dyDescent="0.25">
      <c r="A31" s="67" t="s">
        <v>438</v>
      </c>
      <c r="B31" s="67" t="s">
        <v>447</v>
      </c>
      <c r="C31" s="67">
        <v>-2.1</v>
      </c>
      <c r="D31" s="67">
        <v>0.2</v>
      </c>
    </row>
    <row r="32" spans="1:4" x14ac:dyDescent="0.25">
      <c r="A32" s="67" t="s">
        <v>438</v>
      </c>
      <c r="B32" s="67" t="s">
        <v>446</v>
      </c>
      <c r="C32" s="67">
        <v>0.5</v>
      </c>
      <c r="D32" s="67">
        <v>0.2</v>
      </c>
    </row>
    <row r="33" spans="1:4" x14ac:dyDescent="0.25">
      <c r="A33" s="67" t="s">
        <v>438</v>
      </c>
      <c r="B33" s="67" t="s">
        <v>445</v>
      </c>
      <c r="C33" s="67">
        <v>1.7</v>
      </c>
      <c r="D33" s="67">
        <v>0.4</v>
      </c>
    </row>
    <row r="34" spans="1:4" x14ac:dyDescent="0.25">
      <c r="A34" s="67" t="s">
        <v>438</v>
      </c>
      <c r="B34" s="67" t="s">
        <v>444</v>
      </c>
      <c r="C34" s="67">
        <v>2.2999999999999998</v>
      </c>
      <c r="D34" s="67">
        <v>0.6</v>
      </c>
    </row>
    <row r="35" spans="1:4" x14ac:dyDescent="0.25">
      <c r="A35" s="67" t="s">
        <v>438</v>
      </c>
      <c r="B35" s="67" t="s">
        <v>443</v>
      </c>
      <c r="C35" s="67">
        <v>4.3</v>
      </c>
      <c r="D35" s="67">
        <v>1.1000000000000001</v>
      </c>
    </row>
    <row r="36" spans="1:4" x14ac:dyDescent="0.25">
      <c r="A36" s="67" t="s">
        <v>438</v>
      </c>
      <c r="B36" s="67" t="s">
        <v>442</v>
      </c>
      <c r="C36" s="67">
        <v>5.9</v>
      </c>
      <c r="D36" s="67">
        <v>1.8</v>
      </c>
    </row>
    <row r="37" spans="1:4" x14ac:dyDescent="0.25">
      <c r="A37" s="67" t="s">
        <v>438</v>
      </c>
      <c r="B37" s="67" t="s">
        <v>441</v>
      </c>
      <c r="C37" s="67">
        <v>3.3</v>
      </c>
      <c r="D37" s="67">
        <v>2</v>
      </c>
    </row>
    <row r="38" spans="1:4" x14ac:dyDescent="0.25">
      <c r="A38" s="67" t="s">
        <v>438</v>
      </c>
      <c r="B38" s="67" t="s">
        <v>440</v>
      </c>
      <c r="C38" s="67">
        <v>3.7</v>
      </c>
      <c r="D38" s="67">
        <v>2.1</v>
      </c>
    </row>
    <row r="39" spans="1:4" x14ac:dyDescent="0.25">
      <c r="A39" s="67" t="s">
        <v>438</v>
      </c>
      <c r="B39" s="67" t="s">
        <v>439</v>
      </c>
      <c r="C39" s="67">
        <v>4.8</v>
      </c>
      <c r="D39" s="67">
        <v>2.5</v>
      </c>
    </row>
    <row r="40" spans="1:4" x14ac:dyDescent="0.25">
      <c r="A40" s="67" t="s">
        <v>438</v>
      </c>
      <c r="B40" s="67" t="s">
        <v>437</v>
      </c>
      <c r="C40" s="67">
        <v>4.0999999999999996</v>
      </c>
      <c r="D40" s="67">
        <v>2.5</v>
      </c>
    </row>
    <row r="41" spans="1:4" x14ac:dyDescent="0.25">
      <c r="A41" s="67" t="s">
        <v>438</v>
      </c>
      <c r="B41" s="67" t="s">
        <v>450</v>
      </c>
      <c r="C41" s="67">
        <v>6.8</v>
      </c>
      <c r="D41" s="67">
        <v>3</v>
      </c>
    </row>
    <row r="42" spans="1:4" x14ac:dyDescent="0.25">
      <c r="A42" s="67" t="s">
        <v>206</v>
      </c>
      <c r="B42" s="67" t="s">
        <v>448</v>
      </c>
      <c r="C42" s="67">
        <v>3.7</v>
      </c>
      <c r="D42" s="67">
        <v>3.2</v>
      </c>
    </row>
    <row r="43" spans="1:4" x14ac:dyDescent="0.25">
      <c r="A43" s="67" t="s">
        <v>438</v>
      </c>
      <c r="B43" s="67" t="s">
        <v>447</v>
      </c>
      <c r="C43" s="67">
        <v>6.6</v>
      </c>
      <c r="D43" s="67">
        <v>4</v>
      </c>
    </row>
    <row r="44" spans="1:4" x14ac:dyDescent="0.25">
      <c r="A44" s="67" t="s">
        <v>438</v>
      </c>
      <c r="B44" s="67" t="s">
        <v>446</v>
      </c>
      <c r="C44" s="67">
        <v>6.5</v>
      </c>
      <c r="D44" s="67">
        <v>4.5</v>
      </c>
    </row>
    <row r="45" spans="1:4" x14ac:dyDescent="0.25">
      <c r="A45" s="67" t="s">
        <v>438</v>
      </c>
      <c r="B45" s="67" t="s">
        <v>445</v>
      </c>
      <c r="C45" s="67">
        <v>6.6</v>
      </c>
      <c r="D45" s="67">
        <v>4.9000000000000004</v>
      </c>
    </row>
    <row r="46" spans="1:4" x14ac:dyDescent="0.25">
      <c r="A46" s="67" t="s">
        <v>438</v>
      </c>
      <c r="B46" s="67" t="s">
        <v>444</v>
      </c>
      <c r="C46" s="67">
        <v>5</v>
      </c>
      <c r="D46" s="67">
        <v>5.0999999999999996</v>
      </c>
    </row>
    <row r="47" spans="1:4" x14ac:dyDescent="0.25">
      <c r="A47" s="67" t="s">
        <v>438</v>
      </c>
      <c r="B47" s="67" t="s">
        <v>443</v>
      </c>
      <c r="C47" s="67">
        <v>5.5</v>
      </c>
      <c r="D47" s="67">
        <v>5.2</v>
      </c>
    </row>
    <row r="48" spans="1:4" x14ac:dyDescent="0.25">
      <c r="A48" s="67" t="s">
        <v>438</v>
      </c>
      <c r="B48" s="67" t="s">
        <v>442</v>
      </c>
      <c r="C48" s="67">
        <v>4.5999999999999996</v>
      </c>
      <c r="D48" s="67">
        <v>5.0999999999999996</v>
      </c>
    </row>
    <row r="49" spans="1:4" x14ac:dyDescent="0.25">
      <c r="A49" s="67" t="s">
        <v>438</v>
      </c>
      <c r="B49" s="67" t="s">
        <v>441</v>
      </c>
      <c r="C49" s="67">
        <v>8.4</v>
      </c>
      <c r="D49" s="67">
        <v>5.5</v>
      </c>
    </row>
    <row r="50" spans="1:4" x14ac:dyDescent="0.25">
      <c r="A50" s="67" t="s">
        <v>438</v>
      </c>
      <c r="B50" s="67" t="s">
        <v>440</v>
      </c>
      <c r="C50" s="67">
        <v>9.3000000000000007</v>
      </c>
      <c r="D50" s="67">
        <v>6</v>
      </c>
    </row>
    <row r="51" spans="1:4" x14ac:dyDescent="0.25">
      <c r="A51" s="67" t="s">
        <v>438</v>
      </c>
      <c r="B51" s="67" t="s">
        <v>439</v>
      </c>
      <c r="C51" s="67">
        <v>12.2</v>
      </c>
      <c r="D51" s="67">
        <v>6.6</v>
      </c>
    </row>
    <row r="52" spans="1:4" x14ac:dyDescent="0.25">
      <c r="A52" s="67" t="s">
        <v>438</v>
      </c>
      <c r="B52" s="67" t="s">
        <v>437</v>
      </c>
      <c r="C52" s="67">
        <v>13.2</v>
      </c>
      <c r="D52" s="67">
        <v>7.4</v>
      </c>
    </row>
    <row r="53" spans="1:4" x14ac:dyDescent="0.25">
      <c r="A53" s="67" t="s">
        <v>438</v>
      </c>
      <c r="B53" s="67" t="s">
        <v>450</v>
      </c>
      <c r="C53" s="67">
        <v>13.1</v>
      </c>
      <c r="D53" s="67">
        <v>7.9</v>
      </c>
    </row>
    <row r="54" spans="1:4" x14ac:dyDescent="0.25">
      <c r="A54" s="67" t="s">
        <v>207</v>
      </c>
      <c r="B54" s="67" t="s">
        <v>448</v>
      </c>
      <c r="C54" s="67">
        <v>15.9</v>
      </c>
      <c r="D54" s="67">
        <v>8.9</v>
      </c>
    </row>
    <row r="55" spans="1:4" x14ac:dyDescent="0.25">
      <c r="A55" s="67" t="s">
        <v>438</v>
      </c>
      <c r="B55" s="67" t="s">
        <v>447</v>
      </c>
      <c r="C55" s="67">
        <v>14.6</v>
      </c>
      <c r="D55" s="67">
        <v>9.6</v>
      </c>
    </row>
    <row r="56" spans="1:4" x14ac:dyDescent="0.25">
      <c r="A56" s="67" t="s">
        <v>438</v>
      </c>
      <c r="B56" s="67" t="s">
        <v>446</v>
      </c>
      <c r="C56" s="67">
        <v>16.8</v>
      </c>
      <c r="D56" s="67">
        <v>10.5</v>
      </c>
    </row>
    <row r="57" spans="1:4" x14ac:dyDescent="0.25">
      <c r="A57" s="67" t="s">
        <v>438</v>
      </c>
      <c r="B57" s="67" t="s">
        <v>445</v>
      </c>
      <c r="C57" s="67">
        <v>15.1</v>
      </c>
      <c r="D57" s="67">
        <v>11.2</v>
      </c>
    </row>
    <row r="58" spans="1:4" x14ac:dyDescent="0.25">
      <c r="A58" s="67" t="s">
        <v>438</v>
      </c>
      <c r="B58" s="67" t="s">
        <v>444</v>
      </c>
      <c r="C58" s="67">
        <v>14.7</v>
      </c>
      <c r="D58" s="67">
        <v>12</v>
      </c>
    </row>
    <row r="59" spans="1:4" x14ac:dyDescent="0.25">
      <c r="A59" s="67" t="s">
        <v>438</v>
      </c>
      <c r="B59" s="67" t="s">
        <v>443</v>
      </c>
      <c r="C59" s="67">
        <v>12.9</v>
      </c>
      <c r="D59" s="67">
        <v>12.6</v>
      </c>
    </row>
    <row r="60" spans="1:4" x14ac:dyDescent="0.25">
      <c r="A60" s="67" t="s">
        <v>438</v>
      </c>
      <c r="B60" s="67" t="s">
        <v>442</v>
      </c>
      <c r="C60" s="67">
        <v>14.9</v>
      </c>
      <c r="D60" s="67">
        <v>13.4</v>
      </c>
    </row>
    <row r="61" spans="1:4" x14ac:dyDescent="0.25">
      <c r="A61" s="67" t="s">
        <v>438</v>
      </c>
      <c r="B61" s="67" t="s">
        <v>441</v>
      </c>
      <c r="C61" s="67">
        <v>11.3</v>
      </c>
      <c r="D61" s="67">
        <v>13.7</v>
      </c>
    </row>
    <row r="62" spans="1:4" x14ac:dyDescent="0.25">
      <c r="A62" s="67" t="s">
        <v>438</v>
      </c>
      <c r="B62" s="67" t="s">
        <v>440</v>
      </c>
      <c r="C62" s="67">
        <v>9.9</v>
      </c>
      <c r="D62" s="67">
        <v>13.7</v>
      </c>
    </row>
    <row r="63" spans="1:4" x14ac:dyDescent="0.25">
      <c r="A63" s="67" t="s">
        <v>438</v>
      </c>
      <c r="B63" s="67" t="s">
        <v>439</v>
      </c>
      <c r="C63" s="67">
        <v>7.9</v>
      </c>
      <c r="D63" s="67">
        <v>13.4</v>
      </c>
    </row>
    <row r="64" spans="1:4" x14ac:dyDescent="0.25">
      <c r="A64" s="67" t="s">
        <v>438</v>
      </c>
      <c r="B64" s="67" t="s">
        <v>437</v>
      </c>
      <c r="C64" s="67">
        <v>6.7</v>
      </c>
      <c r="D64" s="67">
        <v>12.8</v>
      </c>
    </row>
    <row r="65" spans="1:4" x14ac:dyDescent="0.25">
      <c r="A65" s="67" t="s">
        <v>438</v>
      </c>
      <c r="B65" s="67" t="s">
        <v>450</v>
      </c>
      <c r="C65" s="67">
        <v>7</v>
      </c>
      <c r="D65" s="67">
        <v>12.3</v>
      </c>
    </row>
    <row r="66" spans="1:4" x14ac:dyDescent="0.25">
      <c r="A66" s="67" t="s">
        <v>449</v>
      </c>
      <c r="B66" s="67" t="s">
        <v>448</v>
      </c>
      <c r="C66" s="67">
        <v>5.6</v>
      </c>
      <c r="D66" s="67">
        <v>11.5</v>
      </c>
    </row>
    <row r="67" spans="1:4" x14ac:dyDescent="0.25">
      <c r="A67" s="67" t="s">
        <v>438</v>
      </c>
      <c r="B67" s="67" t="s">
        <v>447</v>
      </c>
      <c r="C67" s="67">
        <v>6</v>
      </c>
      <c r="D67" s="67">
        <v>10.7</v>
      </c>
    </row>
    <row r="68" spans="1:4" x14ac:dyDescent="0.25">
      <c r="A68" s="67" t="s">
        <v>438</v>
      </c>
      <c r="B68" s="67" t="s">
        <v>446</v>
      </c>
      <c r="C68" s="67">
        <v>3.7</v>
      </c>
      <c r="D68" s="67">
        <v>9.6</v>
      </c>
    </row>
    <row r="69" spans="1:4" x14ac:dyDescent="0.25">
      <c r="A69" s="67" t="s">
        <v>438</v>
      </c>
      <c r="B69" s="67" t="s">
        <v>445</v>
      </c>
      <c r="C69" s="67">
        <v>5.0999999999999996</v>
      </c>
      <c r="D69" s="67">
        <v>8.8000000000000007</v>
      </c>
    </row>
    <row r="70" spans="1:4" x14ac:dyDescent="0.25">
      <c r="A70" s="67" t="s">
        <v>438</v>
      </c>
      <c r="B70" s="67" t="s">
        <v>444</v>
      </c>
      <c r="C70" s="67">
        <v>7.9</v>
      </c>
      <c r="D70" s="67">
        <v>8.1999999999999993</v>
      </c>
    </row>
    <row r="71" spans="1:4" x14ac:dyDescent="0.25">
      <c r="A71" s="67" t="s">
        <v>438</v>
      </c>
      <c r="B71" s="67" t="s">
        <v>443</v>
      </c>
      <c r="C71" s="67">
        <v>8.6999999999999993</v>
      </c>
      <c r="D71" s="67">
        <v>7.9</v>
      </c>
    </row>
    <row r="72" spans="1:4" x14ac:dyDescent="0.25">
      <c r="A72" s="67" t="s">
        <v>438</v>
      </c>
      <c r="B72" s="67" t="s">
        <v>442</v>
      </c>
      <c r="C72" s="67">
        <v>9.4</v>
      </c>
      <c r="D72" s="67">
        <v>7.4</v>
      </c>
    </row>
    <row r="73" spans="1:4" x14ac:dyDescent="0.25">
      <c r="A73" s="67" t="s">
        <v>438</v>
      </c>
      <c r="B73" s="67" t="s">
        <v>441</v>
      </c>
      <c r="C73" s="67">
        <v>11.2</v>
      </c>
      <c r="D73" s="67">
        <v>7.4</v>
      </c>
    </row>
    <row r="74" spans="1:4" x14ac:dyDescent="0.25">
      <c r="A74" s="67" t="s">
        <v>438</v>
      </c>
      <c r="B74" s="67" t="s">
        <v>440</v>
      </c>
      <c r="C74" s="67">
        <v>11.9</v>
      </c>
      <c r="D74" s="67">
        <v>7.6</v>
      </c>
    </row>
    <row r="75" spans="1:4" x14ac:dyDescent="0.25">
      <c r="A75" s="67" t="s">
        <v>438</v>
      </c>
      <c r="B75" s="67" t="s">
        <v>439</v>
      </c>
      <c r="C75" s="67">
        <v>10.8</v>
      </c>
      <c r="D75" s="67">
        <v>7.8</v>
      </c>
    </row>
    <row r="76" spans="1:4" x14ac:dyDescent="0.25">
      <c r="A76" s="67" t="s">
        <v>438</v>
      </c>
      <c r="B76" s="67" t="s">
        <v>437</v>
      </c>
      <c r="C76" s="67">
        <v>9.8000000000000007</v>
      </c>
      <c r="D76" s="67">
        <v>8.1</v>
      </c>
    </row>
    <row r="77" spans="1:4" x14ac:dyDescent="0.25">
      <c r="A77" s="67" t="s">
        <v>438</v>
      </c>
      <c r="B77" s="67" t="s">
        <v>450</v>
      </c>
      <c r="C77" s="67">
        <v>8.9</v>
      </c>
      <c r="D77" s="67">
        <v>8.1999999999999993</v>
      </c>
    </row>
    <row r="78" spans="1:4" x14ac:dyDescent="0.25">
      <c r="A78" s="67" t="s">
        <v>470</v>
      </c>
      <c r="B78" s="67" t="s">
        <v>448</v>
      </c>
      <c r="C78" s="67">
        <v>11.4</v>
      </c>
      <c r="D78" s="67">
        <v>8.6999999999999993</v>
      </c>
    </row>
  </sheetData>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3" sqref="A3"/>
    </sheetView>
  </sheetViews>
  <sheetFormatPr baseColWidth="10" defaultColWidth="11.42578125" defaultRowHeight="15" customHeight="1" x14ac:dyDescent="0.25"/>
  <cols>
    <col min="1" max="1" width="11.42578125" style="18"/>
    <col min="2" max="2" width="62.85546875" style="18" customWidth="1"/>
    <col min="3" max="16384" width="11.42578125" style="8"/>
  </cols>
  <sheetData>
    <row r="1" spans="1:3" ht="15" customHeight="1" x14ac:dyDescent="0.25">
      <c r="A1" s="6" t="s">
        <v>45</v>
      </c>
      <c r="B1" s="7"/>
    </row>
    <row r="2" spans="1:3" ht="15" customHeight="1" x14ac:dyDescent="0.25">
      <c r="A2" s="6" t="s">
        <v>1</v>
      </c>
      <c r="B2" s="7"/>
    </row>
    <row r="3" spans="1:3" ht="15" customHeight="1" x14ac:dyDescent="0.25">
      <c r="A3" s="6"/>
      <c r="B3" s="7"/>
    </row>
    <row r="4" spans="1:3" ht="15" customHeight="1" x14ac:dyDescent="0.25">
      <c r="A4" s="6"/>
      <c r="B4" s="7"/>
    </row>
    <row r="5" spans="1:3" s="11" customFormat="1" ht="15" customHeight="1" x14ac:dyDescent="0.25">
      <c r="A5" s="9" t="s">
        <v>46</v>
      </c>
      <c r="B5" s="10" t="s">
        <v>47</v>
      </c>
      <c r="C5" s="11" t="s">
        <v>4</v>
      </c>
    </row>
    <row r="6" spans="1:3" ht="15" customHeight="1" x14ac:dyDescent="0.25">
      <c r="A6" s="12"/>
      <c r="B6" s="13" t="s">
        <v>48</v>
      </c>
      <c r="C6" s="14">
        <v>4.5039999999999996</v>
      </c>
    </row>
    <row r="7" spans="1:3" ht="15" customHeight="1" x14ac:dyDescent="0.25">
      <c r="A7" s="15">
        <v>323</v>
      </c>
      <c r="B7" s="16" t="s">
        <v>49</v>
      </c>
      <c r="C7" s="14">
        <v>8.2780000000000005</v>
      </c>
    </row>
    <row r="8" spans="1:3" ht="15" customHeight="1" x14ac:dyDescent="0.25">
      <c r="A8" s="15">
        <v>314</v>
      </c>
      <c r="B8" s="16" t="s">
        <v>50</v>
      </c>
      <c r="C8" s="14">
        <v>9.6020000000000003</v>
      </c>
    </row>
    <row r="9" spans="1:3" ht="15" customHeight="1" x14ac:dyDescent="0.25">
      <c r="A9" s="15">
        <v>313</v>
      </c>
      <c r="B9" s="16" t="s">
        <v>51</v>
      </c>
      <c r="C9" s="14">
        <v>10.368</v>
      </c>
    </row>
    <row r="10" spans="1:3" ht="15" customHeight="1" x14ac:dyDescent="0.25">
      <c r="A10" s="15">
        <v>324</v>
      </c>
      <c r="B10" s="16" t="s">
        <v>52</v>
      </c>
      <c r="C10" s="14">
        <v>11.923</v>
      </c>
    </row>
    <row r="11" spans="1:3" ht="15" customHeight="1" x14ac:dyDescent="0.25">
      <c r="A11" s="15">
        <v>316</v>
      </c>
      <c r="B11" s="16" t="s">
        <v>53</v>
      </c>
      <c r="C11" s="14">
        <v>13.856999999999999</v>
      </c>
    </row>
    <row r="12" spans="1:3" ht="15" customHeight="1" x14ac:dyDescent="0.25">
      <c r="A12" s="15">
        <v>337</v>
      </c>
      <c r="B12" s="16" t="s">
        <v>54</v>
      </c>
      <c r="C12" s="14">
        <v>16.158000000000001</v>
      </c>
    </row>
    <row r="13" spans="1:3" ht="15" customHeight="1" x14ac:dyDescent="0.25">
      <c r="A13" s="15">
        <v>212</v>
      </c>
      <c r="B13" s="16" t="s">
        <v>55</v>
      </c>
      <c r="C13" s="14">
        <v>24.95</v>
      </c>
    </row>
    <row r="14" spans="1:3" ht="15" customHeight="1" x14ac:dyDescent="0.25">
      <c r="A14" s="15">
        <v>322</v>
      </c>
      <c r="B14" s="16" t="s">
        <v>56</v>
      </c>
      <c r="C14" s="14">
        <v>28.396000000000001</v>
      </c>
    </row>
    <row r="15" spans="1:3" ht="15" customHeight="1" x14ac:dyDescent="0.25">
      <c r="A15" s="15">
        <v>333</v>
      </c>
      <c r="B15" s="16" t="s">
        <v>57</v>
      </c>
      <c r="C15" s="14">
        <v>43.415999999999997</v>
      </c>
    </row>
    <row r="16" spans="1:3" ht="15" customHeight="1" x14ac:dyDescent="0.25">
      <c r="A16" s="15">
        <v>327</v>
      </c>
      <c r="B16" s="16" t="s">
        <v>58</v>
      </c>
      <c r="C16" s="14">
        <v>70.519000000000005</v>
      </c>
    </row>
    <row r="17" spans="1:3" ht="15" customHeight="1" x14ac:dyDescent="0.25">
      <c r="A17" s="15">
        <v>339</v>
      </c>
      <c r="B17" s="16" t="s">
        <v>59</v>
      </c>
      <c r="C17" s="14">
        <v>79.097999999999999</v>
      </c>
    </row>
    <row r="18" spans="1:3" ht="15" customHeight="1" x14ac:dyDescent="0.25">
      <c r="A18" s="15">
        <v>331</v>
      </c>
      <c r="B18" s="16" t="s">
        <v>60</v>
      </c>
      <c r="C18" s="14">
        <v>171.011</v>
      </c>
    </row>
    <row r="19" spans="1:3" ht="15" customHeight="1" x14ac:dyDescent="0.25">
      <c r="A19" s="15">
        <v>335</v>
      </c>
      <c r="B19" s="16" t="s">
        <v>61</v>
      </c>
      <c r="C19" s="14">
        <v>179.04599999999999</v>
      </c>
    </row>
    <row r="20" spans="1:3" ht="15" customHeight="1" x14ac:dyDescent="0.25">
      <c r="A20" s="15">
        <v>332</v>
      </c>
      <c r="B20" s="16" t="s">
        <v>62</v>
      </c>
      <c r="C20" s="14">
        <v>313.23399999999998</v>
      </c>
    </row>
    <row r="21" spans="1:3" ht="15" customHeight="1" x14ac:dyDescent="0.25">
      <c r="A21" s="15">
        <v>311</v>
      </c>
      <c r="B21" s="16" t="s">
        <v>63</v>
      </c>
      <c r="C21" s="14">
        <v>552.34500000000003</v>
      </c>
    </row>
    <row r="22" spans="1:3" ht="15" customHeight="1" x14ac:dyDescent="0.25">
      <c r="A22" s="15">
        <v>325</v>
      </c>
      <c r="B22" s="16" t="s">
        <v>64</v>
      </c>
      <c r="C22" s="14">
        <v>707.24300000000005</v>
      </c>
    </row>
    <row r="23" spans="1:3" ht="15" customHeight="1" x14ac:dyDescent="0.25">
      <c r="A23" s="15">
        <v>312</v>
      </c>
      <c r="B23" s="16" t="s">
        <v>65</v>
      </c>
      <c r="C23" s="14">
        <v>1504.1179999999999</v>
      </c>
    </row>
    <row r="24" spans="1:3" ht="15" customHeight="1" x14ac:dyDescent="0.25">
      <c r="A24" s="15">
        <v>326</v>
      </c>
      <c r="B24" s="16" t="s">
        <v>66</v>
      </c>
      <c r="C24" s="14">
        <v>2013.386</v>
      </c>
    </row>
    <row r="25" spans="1:3" ht="15" customHeight="1" x14ac:dyDescent="0.25">
      <c r="A25" s="15">
        <v>336</v>
      </c>
      <c r="B25" s="16" t="s">
        <v>67</v>
      </c>
      <c r="C25" s="14">
        <v>2458.172</v>
      </c>
    </row>
    <row r="26" spans="1:3" ht="15" customHeight="1" x14ac:dyDescent="0.25">
      <c r="A26" s="15">
        <v>334</v>
      </c>
      <c r="B26" s="15" t="s">
        <v>68</v>
      </c>
      <c r="C26" s="14">
        <v>12186.116</v>
      </c>
    </row>
    <row r="27" spans="1:3" ht="15" customHeight="1" x14ac:dyDescent="0.25">
      <c r="A27" s="15">
        <v>211</v>
      </c>
      <c r="B27" s="16" t="s">
        <v>69</v>
      </c>
    </row>
    <row r="28" spans="1:3" ht="15" customHeight="1" x14ac:dyDescent="0.25">
      <c r="A28" s="15">
        <v>315</v>
      </c>
      <c r="B28" s="16" t="s">
        <v>70</v>
      </c>
    </row>
    <row r="29" spans="1:3" s="17" customFormat="1" ht="15" customHeight="1" x14ac:dyDescent="0.25">
      <c r="A29" s="15">
        <v>321</v>
      </c>
      <c r="B29" s="16" t="s">
        <v>71</v>
      </c>
    </row>
  </sheetData>
  <pageMargins left="0.7" right="0.7" top="0.75" bottom="0.75" header="0.3" footer="0.3"/>
  <pageSetup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sqref="A1:A2"/>
    </sheetView>
  </sheetViews>
  <sheetFormatPr baseColWidth="10" defaultColWidth="9.140625" defaultRowHeight="15" x14ac:dyDescent="0.25"/>
  <cols>
    <col min="1" max="16384" width="9.140625" style="67"/>
  </cols>
  <sheetData>
    <row r="1" spans="1:16" x14ac:dyDescent="0.25">
      <c r="A1" s="67" t="s">
        <v>495</v>
      </c>
    </row>
    <row r="2" spans="1:16" x14ac:dyDescent="0.25">
      <c r="A2" s="67" t="s">
        <v>477</v>
      </c>
    </row>
    <row r="5" spans="1:16" x14ac:dyDescent="0.25">
      <c r="A5" s="67" t="s">
        <v>11</v>
      </c>
      <c r="B5" s="67" t="s">
        <v>468</v>
      </c>
      <c r="P5" s="72"/>
    </row>
    <row r="6" spans="1:16" x14ac:dyDescent="0.25">
      <c r="A6" s="67" t="s">
        <v>23</v>
      </c>
      <c r="B6" s="67">
        <v>0.2</v>
      </c>
    </row>
    <row r="7" spans="1:16" x14ac:dyDescent="0.25">
      <c r="A7" s="67" t="s">
        <v>129</v>
      </c>
      <c r="B7" s="67">
        <v>0.7</v>
      </c>
    </row>
    <row r="8" spans="1:16" x14ac:dyDescent="0.25">
      <c r="A8" s="67" t="s">
        <v>130</v>
      </c>
      <c r="B8" s="67">
        <v>0.8</v>
      </c>
    </row>
    <row r="9" spans="1:16" x14ac:dyDescent="0.25">
      <c r="A9" s="67" t="s">
        <v>26</v>
      </c>
      <c r="B9" s="67">
        <v>1.3</v>
      </c>
    </row>
    <row r="10" spans="1:16" x14ac:dyDescent="0.25">
      <c r="A10" s="67" t="s">
        <v>24</v>
      </c>
      <c r="B10" s="67">
        <v>1.4</v>
      </c>
    </row>
    <row r="11" spans="1:16" x14ac:dyDescent="0.25">
      <c r="A11" s="67" t="s">
        <v>21</v>
      </c>
      <c r="B11" s="67">
        <v>1.6</v>
      </c>
    </row>
    <row r="12" spans="1:16" x14ac:dyDescent="0.25">
      <c r="A12" s="67" t="s">
        <v>31</v>
      </c>
      <c r="B12" s="67">
        <v>2.1</v>
      </c>
    </row>
    <row r="13" spans="1:16" x14ac:dyDescent="0.25">
      <c r="A13" s="67" t="s">
        <v>34</v>
      </c>
      <c r="B13" s="67">
        <v>2.7</v>
      </c>
    </row>
    <row r="14" spans="1:16" x14ac:dyDescent="0.25">
      <c r="A14" s="67" t="s">
        <v>33</v>
      </c>
      <c r="B14" s="67">
        <v>2.8</v>
      </c>
    </row>
    <row r="15" spans="1:16" x14ac:dyDescent="0.25">
      <c r="A15" s="67" t="s">
        <v>32</v>
      </c>
      <c r="B15" s="67">
        <v>3.4</v>
      </c>
    </row>
    <row r="16" spans="1:16" x14ac:dyDescent="0.25">
      <c r="A16" s="67" t="s">
        <v>37</v>
      </c>
      <c r="B16" s="67">
        <v>4.7</v>
      </c>
    </row>
    <row r="17" spans="1:2" x14ac:dyDescent="0.25">
      <c r="A17" s="67" t="s">
        <v>39</v>
      </c>
      <c r="B17" s="67">
        <v>5.4</v>
      </c>
    </row>
    <row r="18" spans="1:2" x14ac:dyDescent="0.25">
      <c r="A18" s="67" t="s">
        <v>35</v>
      </c>
      <c r="B18" s="67">
        <v>6.1</v>
      </c>
    </row>
    <row r="19" spans="1:2" x14ac:dyDescent="0.25">
      <c r="A19" s="67" t="s">
        <v>38</v>
      </c>
      <c r="B19" s="67">
        <v>6.4</v>
      </c>
    </row>
    <row r="20" spans="1:2" x14ac:dyDescent="0.25">
      <c r="A20" s="67" t="s">
        <v>40</v>
      </c>
      <c r="B20" s="67">
        <v>8.6</v>
      </c>
    </row>
    <row r="21" spans="1:2" x14ac:dyDescent="0.25">
      <c r="A21" s="67" t="s">
        <v>128</v>
      </c>
      <c r="B21" s="67">
        <v>9.6999999999999993</v>
      </c>
    </row>
    <row r="22" spans="1:2" x14ac:dyDescent="0.25">
      <c r="A22" s="67" t="s">
        <v>42</v>
      </c>
      <c r="B22" s="67">
        <v>10.1</v>
      </c>
    </row>
    <row r="23" spans="1:2" x14ac:dyDescent="0.25">
      <c r="A23" s="67" t="s">
        <v>41</v>
      </c>
      <c r="B23" s="67">
        <v>12.4</v>
      </c>
    </row>
    <row r="24" spans="1:2" x14ac:dyDescent="0.25">
      <c r="A24" s="67" t="s">
        <v>44</v>
      </c>
      <c r="B24" s="67">
        <v>13.1</v>
      </c>
    </row>
  </sheetData>
  <pageMargins left="0.7" right="0.7" top="0.75" bottom="0.75" header="0.3" footer="0.3"/>
  <pageSetup paperSize="9"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sqref="A1:A2"/>
    </sheetView>
  </sheetViews>
  <sheetFormatPr baseColWidth="10" defaultRowHeight="15" x14ac:dyDescent="0.25"/>
  <cols>
    <col min="1" max="1" width="17.7109375" style="74" customWidth="1"/>
    <col min="2" max="16384" width="11.42578125" style="74"/>
  </cols>
  <sheetData>
    <row r="1" spans="1:2" x14ac:dyDescent="0.25">
      <c r="A1" s="76" t="s">
        <v>500</v>
      </c>
    </row>
    <row r="2" spans="1:2" x14ac:dyDescent="0.25">
      <c r="A2" s="74" t="s">
        <v>499</v>
      </c>
    </row>
    <row r="5" spans="1:2" x14ac:dyDescent="0.25">
      <c r="A5" s="74" t="s">
        <v>498</v>
      </c>
      <c r="B5" s="74" t="s">
        <v>497</v>
      </c>
    </row>
    <row r="6" spans="1:2" x14ac:dyDescent="0.25">
      <c r="A6" s="74" t="s">
        <v>19</v>
      </c>
      <c r="B6" s="75">
        <v>-8.9375376581642847</v>
      </c>
    </row>
    <row r="7" spans="1:2" x14ac:dyDescent="0.25">
      <c r="A7" s="74" t="s">
        <v>30</v>
      </c>
      <c r="B7" s="75">
        <v>-5.5690072639225203</v>
      </c>
    </row>
    <row r="8" spans="1:2" x14ac:dyDescent="0.25">
      <c r="A8" s="74" t="s">
        <v>16</v>
      </c>
      <c r="B8" s="75">
        <v>-4.0861046661510692</v>
      </c>
    </row>
    <row r="9" spans="1:2" x14ac:dyDescent="0.25">
      <c r="A9" s="74" t="s">
        <v>15</v>
      </c>
      <c r="B9" s="75">
        <v>-3.2664941785252255</v>
      </c>
    </row>
    <row r="10" spans="1:2" x14ac:dyDescent="0.25">
      <c r="A10" s="74" t="s">
        <v>129</v>
      </c>
      <c r="B10" s="75">
        <v>-2.3455437669762991</v>
      </c>
    </row>
    <row r="11" spans="1:2" x14ac:dyDescent="0.25">
      <c r="A11" s="74" t="s">
        <v>26</v>
      </c>
      <c r="B11" s="75">
        <v>-2.2692490755317984</v>
      </c>
    </row>
    <row r="12" spans="1:2" x14ac:dyDescent="0.25">
      <c r="A12" s="74" t="s">
        <v>34</v>
      </c>
      <c r="B12" s="75">
        <v>-1.8178941261273951</v>
      </c>
    </row>
    <row r="13" spans="1:2" x14ac:dyDescent="0.25">
      <c r="A13" s="74" t="s">
        <v>24</v>
      </c>
      <c r="B13" s="75">
        <v>-0.64950380086721271</v>
      </c>
    </row>
    <row r="14" spans="1:2" x14ac:dyDescent="0.25">
      <c r="A14" s="74" t="s">
        <v>17</v>
      </c>
      <c r="B14" s="75">
        <v>-0.51365233846986103</v>
      </c>
    </row>
    <row r="15" spans="1:2" x14ac:dyDescent="0.25">
      <c r="A15" s="74" t="s">
        <v>18</v>
      </c>
      <c r="B15" s="75">
        <v>-0.12642225031606058</v>
      </c>
    </row>
    <row r="16" spans="1:2" x14ac:dyDescent="0.25">
      <c r="A16" s="74" t="s">
        <v>23</v>
      </c>
      <c r="B16" s="75">
        <v>0.90013380367350848</v>
      </c>
    </row>
    <row r="17" spans="1:2" x14ac:dyDescent="0.25">
      <c r="A17" s="74" t="s">
        <v>25</v>
      </c>
      <c r="B17" s="75">
        <v>1.2603432424149519</v>
      </c>
    </row>
    <row r="18" spans="1:2" x14ac:dyDescent="0.25">
      <c r="A18" s="74" t="s">
        <v>37</v>
      </c>
      <c r="B18" s="75">
        <v>1.3704944716077749</v>
      </c>
    </row>
    <row r="19" spans="1:2" x14ac:dyDescent="0.25">
      <c r="A19" s="74" t="s">
        <v>35</v>
      </c>
      <c r="B19" s="75">
        <v>1.8099055301274314</v>
      </c>
    </row>
    <row r="20" spans="1:2" x14ac:dyDescent="0.25">
      <c r="A20" s="74" t="s">
        <v>42</v>
      </c>
      <c r="B20" s="75">
        <v>1.9785038561199508</v>
      </c>
    </row>
    <row r="21" spans="1:2" x14ac:dyDescent="0.25">
      <c r="A21" s="74" t="s">
        <v>31</v>
      </c>
      <c r="B21" s="75">
        <v>2.2084028901660391</v>
      </c>
    </row>
    <row r="22" spans="1:2" x14ac:dyDescent="0.25">
      <c r="A22" s="74" t="s">
        <v>28</v>
      </c>
      <c r="B22" s="75">
        <v>2.5223387040033796</v>
      </c>
    </row>
    <row r="23" spans="1:2" x14ac:dyDescent="0.25">
      <c r="A23" s="74" t="s">
        <v>426</v>
      </c>
      <c r="B23" s="75">
        <v>2.8</v>
      </c>
    </row>
    <row r="24" spans="1:2" x14ac:dyDescent="0.25">
      <c r="A24" s="74" t="s">
        <v>36</v>
      </c>
      <c r="B24" s="75">
        <v>3.016564952048828</v>
      </c>
    </row>
    <row r="25" spans="1:2" x14ac:dyDescent="0.25">
      <c r="A25" s="74" t="s">
        <v>38</v>
      </c>
      <c r="B25" s="75">
        <v>3.363198775724463</v>
      </c>
    </row>
    <row r="26" spans="1:2" x14ac:dyDescent="0.25">
      <c r="A26" s="74" t="s">
        <v>130</v>
      </c>
      <c r="B26" s="75">
        <v>3.851928851928843</v>
      </c>
    </row>
    <row r="27" spans="1:2" x14ac:dyDescent="0.25">
      <c r="A27" s="74" t="s">
        <v>32</v>
      </c>
      <c r="B27" s="75">
        <v>3.9680281665095851</v>
      </c>
    </row>
    <row r="28" spans="1:2" x14ac:dyDescent="0.25">
      <c r="A28" s="74" t="s">
        <v>44</v>
      </c>
      <c r="B28" s="75">
        <v>4.1170070853743912</v>
      </c>
    </row>
    <row r="29" spans="1:2" x14ac:dyDescent="0.25">
      <c r="A29" s="74" t="s">
        <v>39</v>
      </c>
      <c r="B29" s="75">
        <v>4.3356706536633371</v>
      </c>
    </row>
    <row r="30" spans="1:2" x14ac:dyDescent="0.25">
      <c r="A30" s="74" t="s">
        <v>41</v>
      </c>
      <c r="B30" s="75">
        <v>4.7505045584243843</v>
      </c>
    </row>
    <row r="31" spans="1:2" x14ac:dyDescent="0.25">
      <c r="A31" s="74" t="s">
        <v>21</v>
      </c>
      <c r="B31" s="75">
        <v>5.2069815728004176</v>
      </c>
    </row>
    <row r="32" spans="1:2" x14ac:dyDescent="0.25">
      <c r="A32" s="74" t="s">
        <v>14</v>
      </c>
      <c r="B32" s="75">
        <v>5.2581624905087221</v>
      </c>
    </row>
    <row r="33" spans="1:4" x14ac:dyDescent="0.25">
      <c r="A33" s="74" t="s">
        <v>128</v>
      </c>
      <c r="B33" s="75">
        <v>5.4164556584944457</v>
      </c>
    </row>
    <row r="34" spans="1:4" x14ac:dyDescent="0.25">
      <c r="A34" s="74" t="s">
        <v>22</v>
      </c>
      <c r="B34" s="75">
        <v>5.6367232359321173</v>
      </c>
    </row>
    <row r="35" spans="1:4" x14ac:dyDescent="0.25">
      <c r="A35" s="74" t="s">
        <v>13</v>
      </c>
      <c r="B35" s="75">
        <v>5.8139534883721034</v>
      </c>
    </row>
    <row r="36" spans="1:4" x14ac:dyDescent="0.25">
      <c r="A36" s="74" t="s">
        <v>40</v>
      </c>
      <c r="B36" s="75">
        <v>5.8160222824819918</v>
      </c>
    </row>
    <row r="37" spans="1:4" x14ac:dyDescent="0.25">
      <c r="A37" s="74" t="s">
        <v>33</v>
      </c>
      <c r="B37" s="75">
        <v>6.8413298994202565</v>
      </c>
      <c r="D37" s="74" t="s">
        <v>496</v>
      </c>
    </row>
    <row r="38" spans="1:4" x14ac:dyDescent="0.25">
      <c r="A38" s="74" t="s">
        <v>131</v>
      </c>
      <c r="B38" s="75">
        <v>20.450241952451087</v>
      </c>
    </row>
  </sheetData>
  <autoFilter ref="A5:B38">
    <sortState ref="A2:B34">
      <sortCondition ref="B1:B34"/>
    </sortState>
  </autoFilter>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sqref="A1:A2"/>
    </sheetView>
  </sheetViews>
  <sheetFormatPr baseColWidth="10" defaultRowHeight="15" x14ac:dyDescent="0.25"/>
  <cols>
    <col min="1" max="1" width="17.7109375" style="74" customWidth="1"/>
    <col min="2" max="16384" width="11.42578125" style="74"/>
  </cols>
  <sheetData>
    <row r="1" spans="1:2" x14ac:dyDescent="0.25">
      <c r="A1" s="76" t="s">
        <v>502</v>
      </c>
    </row>
    <row r="2" spans="1:2" x14ac:dyDescent="0.25">
      <c r="A2" s="74" t="s">
        <v>499</v>
      </c>
    </row>
    <row r="5" spans="1:2" x14ac:dyDescent="0.25">
      <c r="A5" s="74" t="s">
        <v>498</v>
      </c>
      <c r="B5" s="74" t="s">
        <v>497</v>
      </c>
    </row>
    <row r="6" spans="1:2" x14ac:dyDescent="0.25">
      <c r="A6" s="74" t="s">
        <v>19</v>
      </c>
      <c r="B6" s="75">
        <v>-7.8217821782178181</v>
      </c>
    </row>
    <row r="7" spans="1:2" x14ac:dyDescent="0.25">
      <c r="A7" s="74" t="s">
        <v>16</v>
      </c>
      <c r="B7" s="75">
        <v>-7.0517125587642671</v>
      </c>
    </row>
    <row r="8" spans="1:2" x14ac:dyDescent="0.25">
      <c r="A8" s="74" t="s">
        <v>15</v>
      </c>
      <c r="B8" s="75">
        <v>-5.1671732522796336</v>
      </c>
    </row>
    <row r="9" spans="1:2" x14ac:dyDescent="0.25">
      <c r="A9" s="74" t="s">
        <v>30</v>
      </c>
      <c r="B9" s="75">
        <v>-5.0820547528422688</v>
      </c>
    </row>
    <row r="10" spans="1:2" x14ac:dyDescent="0.25">
      <c r="A10" s="74" t="s">
        <v>31</v>
      </c>
      <c r="B10" s="75">
        <v>-2.9005060566508645</v>
      </c>
    </row>
    <row r="11" spans="1:2" x14ac:dyDescent="0.25">
      <c r="A11" s="74" t="s">
        <v>26</v>
      </c>
      <c r="B11" s="75">
        <v>-2.2236996102102613</v>
      </c>
    </row>
    <row r="12" spans="1:2" x14ac:dyDescent="0.25">
      <c r="A12" s="74" t="s">
        <v>24</v>
      </c>
      <c r="B12" s="75">
        <v>-2.1438645980253912</v>
      </c>
    </row>
    <row r="13" spans="1:2" x14ac:dyDescent="0.25">
      <c r="A13" s="74" t="s">
        <v>34</v>
      </c>
      <c r="B13" s="75">
        <v>-1.7704298004509567</v>
      </c>
    </row>
    <row r="14" spans="1:2" x14ac:dyDescent="0.25">
      <c r="A14" s="74" t="s">
        <v>25</v>
      </c>
      <c r="B14" s="75">
        <v>-1.594715732020846</v>
      </c>
    </row>
    <row r="15" spans="1:2" x14ac:dyDescent="0.25">
      <c r="A15" s="74" t="s">
        <v>17</v>
      </c>
      <c r="B15" s="75">
        <v>-1.4207027471255684</v>
      </c>
    </row>
    <row r="16" spans="1:2" x14ac:dyDescent="0.25">
      <c r="A16" s="74" t="s">
        <v>18</v>
      </c>
      <c r="B16" s="75">
        <v>-0.58997050147492347</v>
      </c>
    </row>
    <row r="17" spans="1:2" x14ac:dyDescent="0.25">
      <c r="A17" s="74" t="s">
        <v>129</v>
      </c>
      <c r="B17" s="75">
        <v>1.3653254155610028E-2</v>
      </c>
    </row>
    <row r="18" spans="1:2" x14ac:dyDescent="0.25">
      <c r="A18" s="74" t="s">
        <v>35</v>
      </c>
      <c r="B18" s="75">
        <v>1.0511760446079155</v>
      </c>
    </row>
    <row r="19" spans="1:2" x14ac:dyDescent="0.25">
      <c r="A19" s="74" t="s">
        <v>23</v>
      </c>
      <c r="B19" s="75">
        <v>1.0754335431592432</v>
      </c>
    </row>
    <row r="20" spans="1:2" x14ac:dyDescent="0.25">
      <c r="A20" s="74" t="s">
        <v>28</v>
      </c>
      <c r="B20" s="75">
        <v>1.1520190231102179</v>
      </c>
    </row>
    <row r="21" spans="1:2" x14ac:dyDescent="0.25">
      <c r="A21" s="74" t="s">
        <v>37</v>
      </c>
      <c r="B21" s="75">
        <v>1.4255684427265214</v>
      </c>
    </row>
    <row r="22" spans="1:2" x14ac:dyDescent="0.25">
      <c r="A22" s="74" t="s">
        <v>32</v>
      </c>
      <c r="B22" s="75">
        <v>1.7770653284845173</v>
      </c>
    </row>
    <row r="23" spans="1:2" x14ac:dyDescent="0.25">
      <c r="A23" s="74" t="s">
        <v>38</v>
      </c>
      <c r="B23" s="75">
        <v>2.2381729845084797</v>
      </c>
    </row>
    <row r="24" spans="1:2" x14ac:dyDescent="0.25">
      <c r="A24" s="74" t="s">
        <v>42</v>
      </c>
      <c r="B24" s="75">
        <v>2.6112936763276196</v>
      </c>
    </row>
    <row r="25" spans="1:2" x14ac:dyDescent="0.25">
      <c r="A25" s="74" t="s">
        <v>21</v>
      </c>
      <c r="B25" s="75">
        <v>2.7629891281371055</v>
      </c>
    </row>
    <row r="26" spans="1:2" x14ac:dyDescent="0.25">
      <c r="A26" s="74" t="s">
        <v>426</v>
      </c>
      <c r="B26" s="75">
        <v>3.2</v>
      </c>
    </row>
    <row r="27" spans="1:2" x14ac:dyDescent="0.25">
      <c r="A27" s="74" t="s">
        <v>44</v>
      </c>
      <c r="B27" s="75">
        <v>3.8701074594085894</v>
      </c>
    </row>
    <row r="28" spans="1:2" x14ac:dyDescent="0.25">
      <c r="A28" s="74" t="s">
        <v>22</v>
      </c>
      <c r="B28" s="75">
        <v>6.1859641112045116</v>
      </c>
    </row>
    <row r="29" spans="1:2" x14ac:dyDescent="0.25">
      <c r="A29" s="74" t="s">
        <v>40</v>
      </c>
      <c r="B29" s="75">
        <v>6.2724188773422673</v>
      </c>
    </row>
    <row r="30" spans="1:2" x14ac:dyDescent="0.25">
      <c r="A30" s="74" t="s">
        <v>13</v>
      </c>
      <c r="B30" s="75">
        <v>7.2410653312087403</v>
      </c>
    </row>
    <row r="31" spans="1:2" x14ac:dyDescent="0.25">
      <c r="A31" s="74" t="s">
        <v>33</v>
      </c>
      <c r="B31" s="75">
        <v>7.8424782408643923</v>
      </c>
    </row>
    <row r="32" spans="1:2" x14ac:dyDescent="0.25">
      <c r="A32" s="74" t="s">
        <v>39</v>
      </c>
      <c r="B32" s="75">
        <v>7.8699479676380024</v>
      </c>
    </row>
    <row r="33" spans="1:4" x14ac:dyDescent="0.25">
      <c r="A33" s="74" t="s">
        <v>36</v>
      </c>
      <c r="B33" s="75">
        <v>8.1787521079258028</v>
      </c>
    </row>
    <row r="34" spans="1:4" x14ac:dyDescent="0.25">
      <c r="A34" s="74" t="s">
        <v>128</v>
      </c>
      <c r="B34" s="75">
        <v>8.1937981814302887</v>
      </c>
    </row>
    <row r="35" spans="1:4" x14ac:dyDescent="0.25">
      <c r="A35" s="74" t="s">
        <v>130</v>
      </c>
      <c r="B35" s="75">
        <v>8.9645879025824105</v>
      </c>
    </row>
    <row r="36" spans="1:4" x14ac:dyDescent="0.25">
      <c r="A36" s="74" t="s">
        <v>41</v>
      </c>
      <c r="B36" s="75">
        <v>9.0207212542349211</v>
      </c>
    </row>
    <row r="37" spans="1:4" x14ac:dyDescent="0.25">
      <c r="A37" s="74" t="s">
        <v>14</v>
      </c>
      <c r="B37" s="75">
        <v>14.603435073800197</v>
      </c>
      <c r="D37" s="74" t="s">
        <v>501</v>
      </c>
    </row>
    <row r="38" spans="1:4" x14ac:dyDescent="0.25">
      <c r="A38" s="74" t="s">
        <v>131</v>
      </c>
      <c r="B38" s="75">
        <v>25.212023124115035</v>
      </c>
    </row>
  </sheetData>
  <autoFilter ref="A5:B38">
    <sortState ref="A4:B36">
      <sortCondition ref="B3:B36"/>
    </sortState>
  </autoFilter>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sqref="A1:A2"/>
    </sheetView>
  </sheetViews>
  <sheetFormatPr baseColWidth="10" defaultRowHeight="15" x14ac:dyDescent="0.25"/>
  <cols>
    <col min="1" max="1" width="17.7109375" style="74" customWidth="1"/>
    <col min="2" max="16384" width="11.42578125" style="74"/>
  </cols>
  <sheetData>
    <row r="1" spans="1:2" x14ac:dyDescent="0.25">
      <c r="A1" s="76" t="s">
        <v>504</v>
      </c>
    </row>
    <row r="2" spans="1:2" x14ac:dyDescent="0.25">
      <c r="A2" s="74" t="s">
        <v>499</v>
      </c>
    </row>
    <row r="5" spans="1:2" x14ac:dyDescent="0.25">
      <c r="A5" s="74" t="s">
        <v>11</v>
      </c>
      <c r="B5" s="74" t="s">
        <v>497</v>
      </c>
    </row>
    <row r="6" spans="1:2" x14ac:dyDescent="0.25">
      <c r="A6" s="74" t="s">
        <v>19</v>
      </c>
      <c r="B6" s="77">
        <v>-12.576561626330617</v>
      </c>
    </row>
    <row r="7" spans="1:2" x14ac:dyDescent="0.25">
      <c r="A7" s="74" t="s">
        <v>17</v>
      </c>
      <c r="B7" s="77">
        <v>-10.640715275605928</v>
      </c>
    </row>
    <row r="8" spans="1:2" x14ac:dyDescent="0.25">
      <c r="A8" s="74" t="s">
        <v>129</v>
      </c>
      <c r="B8" s="77">
        <v>-8.1000695441417072</v>
      </c>
    </row>
    <row r="9" spans="1:2" x14ac:dyDescent="0.25">
      <c r="A9" s="74" t="s">
        <v>16</v>
      </c>
      <c r="B9" s="77">
        <v>-5.1908204776682565</v>
      </c>
    </row>
    <row r="10" spans="1:2" x14ac:dyDescent="0.25">
      <c r="A10" s="74" t="s">
        <v>34</v>
      </c>
      <c r="B10" s="77">
        <v>-4.9864957334118554</v>
      </c>
    </row>
    <row r="11" spans="1:2" x14ac:dyDescent="0.25">
      <c r="A11" s="74" t="s">
        <v>18</v>
      </c>
      <c r="B11" s="77">
        <v>-4.9858977610773403</v>
      </c>
    </row>
    <row r="12" spans="1:2" x14ac:dyDescent="0.25">
      <c r="A12" s="74" t="s">
        <v>30</v>
      </c>
      <c r="B12" s="77">
        <v>-2.9872332012832237</v>
      </c>
    </row>
    <row r="13" spans="1:2" x14ac:dyDescent="0.25">
      <c r="A13" s="74" t="s">
        <v>26</v>
      </c>
      <c r="B13" s="77">
        <v>0.13278047482281341</v>
      </c>
    </row>
    <row r="14" spans="1:2" x14ac:dyDescent="0.25">
      <c r="A14" s="74" t="s">
        <v>21</v>
      </c>
      <c r="B14" s="77">
        <v>0.18799489893885912</v>
      </c>
    </row>
    <row r="15" spans="1:2" x14ac:dyDescent="0.25">
      <c r="A15" s="74" t="s">
        <v>15</v>
      </c>
      <c r="B15" s="77">
        <v>1.1080654604991746</v>
      </c>
    </row>
    <row r="16" spans="1:2" x14ac:dyDescent="0.25">
      <c r="A16" s="74" t="s">
        <v>37</v>
      </c>
      <c r="B16" s="77">
        <v>1.479912160645469</v>
      </c>
    </row>
    <row r="17" spans="1:2" x14ac:dyDescent="0.25">
      <c r="A17" s="74" t="s">
        <v>13</v>
      </c>
      <c r="B17" s="77">
        <v>1.5500166658471981</v>
      </c>
    </row>
    <row r="18" spans="1:2" x14ac:dyDescent="0.25">
      <c r="A18" s="74" t="s">
        <v>25</v>
      </c>
      <c r="B18" s="77">
        <v>2.1611291854974457</v>
      </c>
    </row>
    <row r="19" spans="1:2" x14ac:dyDescent="0.25">
      <c r="A19" s="74" t="s">
        <v>28</v>
      </c>
      <c r="B19" s="77">
        <v>2.3671478753590547</v>
      </c>
    </row>
    <row r="20" spans="1:2" x14ac:dyDescent="0.25">
      <c r="A20" s="74" t="s">
        <v>24</v>
      </c>
      <c r="B20" s="77">
        <v>2.4131973600562295</v>
      </c>
    </row>
    <row r="21" spans="1:2" x14ac:dyDescent="0.25">
      <c r="A21" s="74" t="s">
        <v>31</v>
      </c>
      <c r="B21" s="77">
        <v>2.4981509368486199</v>
      </c>
    </row>
    <row r="22" spans="1:2" x14ac:dyDescent="0.25">
      <c r="A22" s="74" t="s">
        <v>426</v>
      </c>
      <c r="B22" s="77">
        <v>2.9</v>
      </c>
    </row>
    <row r="23" spans="1:2" x14ac:dyDescent="0.25">
      <c r="A23" s="74" t="s">
        <v>42</v>
      </c>
      <c r="B23" s="77">
        <v>2.9743046460766864</v>
      </c>
    </row>
    <row r="24" spans="1:2" x14ac:dyDescent="0.25">
      <c r="A24" s="74" t="s">
        <v>23</v>
      </c>
      <c r="B24" s="77">
        <v>3.589531816935243</v>
      </c>
    </row>
    <row r="25" spans="1:2" x14ac:dyDescent="0.25">
      <c r="A25" s="74" t="s">
        <v>22</v>
      </c>
      <c r="B25" s="77">
        <v>7.0919863722054277</v>
      </c>
    </row>
    <row r="26" spans="1:2" x14ac:dyDescent="0.25">
      <c r="A26" s="74" t="s">
        <v>128</v>
      </c>
      <c r="B26" s="77">
        <v>7.1325920337299342</v>
      </c>
    </row>
    <row r="27" spans="1:2" x14ac:dyDescent="0.25">
      <c r="A27" s="74" t="s">
        <v>33</v>
      </c>
      <c r="B27" s="77">
        <v>7.371690736231451</v>
      </c>
    </row>
    <row r="28" spans="1:2" x14ac:dyDescent="0.25">
      <c r="A28" s="74" t="s">
        <v>38</v>
      </c>
      <c r="B28" s="77">
        <v>7.5702982609021641</v>
      </c>
    </row>
    <row r="29" spans="1:2" x14ac:dyDescent="0.25">
      <c r="A29" s="74" t="s">
        <v>39</v>
      </c>
      <c r="B29" s="77">
        <v>7.5908580944013204</v>
      </c>
    </row>
    <row r="30" spans="1:2" x14ac:dyDescent="0.25">
      <c r="A30" s="74" t="s">
        <v>32</v>
      </c>
      <c r="B30" s="77">
        <v>9.1350531232196062</v>
      </c>
    </row>
    <row r="31" spans="1:2" x14ac:dyDescent="0.25">
      <c r="A31" s="74" t="s">
        <v>44</v>
      </c>
      <c r="B31" s="77">
        <v>9.3534504714148259</v>
      </c>
    </row>
    <row r="32" spans="1:2" x14ac:dyDescent="0.25">
      <c r="A32" s="74" t="s">
        <v>14</v>
      </c>
      <c r="B32" s="77">
        <v>9.7336740507551145</v>
      </c>
    </row>
    <row r="33" spans="1:4" x14ac:dyDescent="0.25">
      <c r="A33" s="74" t="s">
        <v>35</v>
      </c>
      <c r="B33" s="77">
        <v>11.636695902585025</v>
      </c>
    </row>
    <row r="34" spans="1:4" x14ac:dyDescent="0.25">
      <c r="A34" s="74" t="s">
        <v>41</v>
      </c>
      <c r="B34" s="77">
        <v>12.366553140098336</v>
      </c>
    </row>
    <row r="35" spans="1:4" x14ac:dyDescent="0.25">
      <c r="A35" s="74" t="s">
        <v>130</v>
      </c>
      <c r="B35" s="77">
        <v>13.797425621809477</v>
      </c>
    </row>
    <row r="36" spans="1:4" x14ac:dyDescent="0.25">
      <c r="A36" s="74" t="s">
        <v>36</v>
      </c>
      <c r="B36" s="77">
        <v>15.155314984154987</v>
      </c>
    </row>
    <row r="37" spans="1:4" x14ac:dyDescent="0.25">
      <c r="A37" s="74" t="s">
        <v>40</v>
      </c>
      <c r="B37" s="77">
        <v>17.277423777523417</v>
      </c>
      <c r="D37" s="74" t="s">
        <v>503</v>
      </c>
    </row>
    <row r="38" spans="1:4" x14ac:dyDescent="0.25">
      <c r="A38" s="74" t="s">
        <v>131</v>
      </c>
      <c r="B38" s="77">
        <v>18.826323997592166</v>
      </c>
    </row>
  </sheetData>
  <autoFilter ref="A5:B38">
    <sortState ref="A2:B34">
      <sortCondition ref="B1:B34"/>
    </sortState>
  </autoFilter>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7"/>
  <sheetViews>
    <sheetView zoomScaleNormal="100" workbookViewId="0">
      <selection activeCell="A2" sqref="A2"/>
    </sheetView>
  </sheetViews>
  <sheetFormatPr baseColWidth="10" defaultColWidth="9.140625" defaultRowHeight="15" x14ac:dyDescent="0.25"/>
  <cols>
    <col min="1" max="1" width="9.140625" style="88"/>
    <col min="2" max="2" width="14" style="88" bestFit="1" customWidth="1"/>
    <col min="3" max="5" width="12" style="88" bestFit="1" customWidth="1"/>
    <col min="6" max="6" width="15.7109375" style="88" bestFit="1" customWidth="1"/>
    <col min="7" max="7" width="26.7109375" style="88" bestFit="1" customWidth="1"/>
    <col min="8" max="8" width="18.85546875" style="88" bestFit="1" customWidth="1"/>
    <col min="9" max="9" width="16.140625" style="88" bestFit="1" customWidth="1"/>
    <col min="10" max="10" width="27" style="88" bestFit="1" customWidth="1"/>
    <col min="11" max="11" width="19.140625" style="88" bestFit="1" customWidth="1"/>
    <col min="12" max="16384" width="9.140625" style="88"/>
  </cols>
  <sheetData>
    <row r="1" spans="1:11" x14ac:dyDescent="0.25">
      <c r="A1" s="76" t="s">
        <v>526</v>
      </c>
    </row>
    <row r="2" spans="1:11" x14ac:dyDescent="0.25">
      <c r="A2" s="74" t="s">
        <v>527</v>
      </c>
    </row>
    <row r="4" spans="1:11" x14ac:dyDescent="0.25">
      <c r="A4" s="88" t="s">
        <v>462</v>
      </c>
      <c r="B4" s="88" t="s">
        <v>528</v>
      </c>
      <c r="C4" s="88" t="s">
        <v>529</v>
      </c>
      <c r="D4" s="88" t="s">
        <v>530</v>
      </c>
      <c r="E4" s="88" t="s">
        <v>531</v>
      </c>
      <c r="F4" s="88" t="s">
        <v>532</v>
      </c>
      <c r="G4" s="88" t="s">
        <v>533</v>
      </c>
      <c r="H4" s="88" t="s">
        <v>534</v>
      </c>
      <c r="I4" s="88" t="s">
        <v>535</v>
      </c>
      <c r="J4" s="88" t="s">
        <v>536</v>
      </c>
      <c r="K4" s="88" t="s">
        <v>537</v>
      </c>
    </row>
    <row r="5" spans="1:11" hidden="1" x14ac:dyDescent="0.25">
      <c r="A5" s="88" t="s">
        <v>538</v>
      </c>
      <c r="B5" s="88">
        <v>1.159484238536E-2</v>
      </c>
      <c r="C5" s="88">
        <v>1.2396113724463E-2</v>
      </c>
      <c r="D5" s="88" t="e">
        <v>#N/A</v>
      </c>
      <c r="E5" s="89" t="e">
        <v>#N/A</v>
      </c>
      <c r="F5" s="89" t="e">
        <v>#N/A</v>
      </c>
      <c r="G5" s="89" t="e">
        <v>#N/A</v>
      </c>
      <c r="H5" s="89" t="e">
        <v>#N/A</v>
      </c>
      <c r="I5" s="89" t="e">
        <v>#N/A</v>
      </c>
      <c r="J5" s="89" t="e">
        <v>#N/A</v>
      </c>
      <c r="K5" s="89" t="e">
        <v>#N/A</v>
      </c>
    </row>
    <row r="6" spans="1:11" hidden="1" x14ac:dyDescent="0.25">
      <c r="A6" s="88" t="s">
        <v>539</v>
      </c>
      <c r="B6" s="88">
        <v>1.1636457741601E-2</v>
      </c>
      <c r="C6" s="88">
        <v>1.2406826930406E-2</v>
      </c>
      <c r="D6" s="88" t="e">
        <v>#N/A</v>
      </c>
      <c r="E6" s="89" t="e">
        <v>#N/A</v>
      </c>
      <c r="F6" s="89">
        <v>8.6423908179034115E-2</v>
      </c>
      <c r="G6" s="89" t="e">
        <v>#N/A</v>
      </c>
      <c r="H6" s="89" t="e">
        <v>#N/A</v>
      </c>
      <c r="I6" s="89" t="e">
        <v>#N/A</v>
      </c>
      <c r="J6" s="89" t="e">
        <v>#N/A</v>
      </c>
      <c r="K6" s="89" t="e">
        <v>#N/A</v>
      </c>
    </row>
    <row r="7" spans="1:11" hidden="1" x14ac:dyDescent="0.25">
      <c r="A7" s="88" t="s">
        <v>540</v>
      </c>
      <c r="B7" s="88">
        <v>1.1647943020915E-2</v>
      </c>
      <c r="C7" s="88">
        <v>1.2393049758201E-2</v>
      </c>
      <c r="D7" s="88" t="e">
        <v>#N/A</v>
      </c>
      <c r="E7" s="89" t="e">
        <v>#N/A</v>
      </c>
      <c r="F7" s="89">
        <v>-0.11104509059634005</v>
      </c>
      <c r="G7" s="89" t="e">
        <v>#N/A</v>
      </c>
      <c r="H7" s="89" t="e">
        <v>#N/A</v>
      </c>
      <c r="I7" s="89" t="e">
        <v>#N/A</v>
      </c>
      <c r="J7" s="89" t="e">
        <v>#N/A</v>
      </c>
      <c r="K7" s="89" t="e">
        <v>#N/A</v>
      </c>
    </row>
    <row r="8" spans="1:11" hidden="1" x14ac:dyDescent="0.25">
      <c r="A8" s="88" t="s">
        <v>541</v>
      </c>
      <c r="B8" s="88">
        <v>1.1679513291063001E-2</v>
      </c>
      <c r="C8" s="88">
        <v>1.2417540137108E-2</v>
      </c>
      <c r="D8" s="88" t="e">
        <v>#N/A</v>
      </c>
      <c r="E8" s="89" t="e">
        <v>#N/A</v>
      </c>
      <c r="F8" s="89">
        <v>0.19761381891325591</v>
      </c>
      <c r="G8" s="89" t="e">
        <v>#N/A</v>
      </c>
      <c r="H8" s="89" t="e">
        <v>#N/A</v>
      </c>
      <c r="I8" s="89" t="e">
        <v>#N/A</v>
      </c>
      <c r="J8" s="89" t="e">
        <v>#N/A</v>
      </c>
      <c r="K8" s="89" t="e">
        <v>#N/A</v>
      </c>
    </row>
    <row r="9" spans="1:11" hidden="1" x14ac:dyDescent="0.25">
      <c r="A9" s="88" t="s">
        <v>542</v>
      </c>
      <c r="B9" s="88">
        <v>1.1679513291063001E-2</v>
      </c>
      <c r="C9" s="88">
        <v>1.2445089143720001E-2</v>
      </c>
      <c r="D9" s="88" t="e">
        <v>#N/A</v>
      </c>
      <c r="E9" s="89" t="e">
        <v>#N/A</v>
      </c>
      <c r="F9" s="89">
        <v>0.22185558740153155</v>
      </c>
      <c r="G9" s="89" t="e">
        <v>#N/A</v>
      </c>
      <c r="H9" s="89" t="e">
        <v>#N/A</v>
      </c>
      <c r="I9" s="89" t="e">
        <v>#N/A</v>
      </c>
      <c r="J9" s="89" t="e">
        <v>#N/A</v>
      </c>
      <c r="K9" s="89" t="e">
        <v>#N/A</v>
      </c>
    </row>
    <row r="10" spans="1:11" hidden="1" x14ac:dyDescent="0.25">
      <c r="A10" s="88" t="s">
        <v>543</v>
      </c>
      <c r="B10" s="88">
        <v>1.1721133828656E-2</v>
      </c>
      <c r="C10" s="88">
        <v>1.2477234100865001E-2</v>
      </c>
      <c r="D10" s="88" t="e">
        <v>#N/A</v>
      </c>
      <c r="E10" s="89" t="e">
        <v>#N/A</v>
      </c>
      <c r="F10" s="89">
        <v>0.25829431009918302</v>
      </c>
      <c r="G10" s="89" t="e">
        <v>#N/A</v>
      </c>
      <c r="H10" s="89" t="e">
        <v>#N/A</v>
      </c>
      <c r="I10" s="89" t="e">
        <v>#N/A</v>
      </c>
      <c r="J10" s="89" t="e">
        <v>#N/A</v>
      </c>
      <c r="K10" s="89" t="e">
        <v>#N/A</v>
      </c>
    </row>
    <row r="11" spans="1:11" hidden="1" x14ac:dyDescent="0.25">
      <c r="A11" s="88" t="s">
        <v>544</v>
      </c>
      <c r="B11" s="88">
        <v>1.1765624389987E-2</v>
      </c>
      <c r="C11" s="88">
        <v>1.2478766083616E-2</v>
      </c>
      <c r="D11" s="88" t="e">
        <v>#N/A</v>
      </c>
      <c r="E11" s="89" t="e">
        <v>#N/A</v>
      </c>
      <c r="F11" s="89">
        <v>1.2278223992723269E-2</v>
      </c>
      <c r="G11" s="89" t="e">
        <v>#N/A</v>
      </c>
      <c r="H11" s="89" t="e">
        <v>#N/A</v>
      </c>
      <c r="I11" s="89" t="e">
        <v>#N/A</v>
      </c>
      <c r="J11" s="89" t="e">
        <v>#N/A</v>
      </c>
      <c r="K11" s="89" t="e">
        <v>#N/A</v>
      </c>
    </row>
    <row r="12" spans="1:11" hidden="1" x14ac:dyDescent="0.25">
      <c r="A12" s="88" t="s">
        <v>545</v>
      </c>
      <c r="B12" s="88">
        <v>1.1778544681171E-2</v>
      </c>
      <c r="C12" s="88">
        <v>1.2573658294425E-2</v>
      </c>
      <c r="D12" s="88" t="e">
        <v>#N/A</v>
      </c>
      <c r="E12" s="89" t="e">
        <v>#N/A</v>
      </c>
      <c r="F12" s="89">
        <v>0.76042943808032337</v>
      </c>
      <c r="G12" s="89" t="e">
        <v>#N/A</v>
      </c>
      <c r="H12" s="89" t="e">
        <v>#N/A</v>
      </c>
      <c r="I12" s="89" t="e">
        <v>#N/A</v>
      </c>
      <c r="J12" s="89" t="e">
        <v>#N/A</v>
      </c>
      <c r="K12" s="89" t="e">
        <v>#N/A</v>
      </c>
    </row>
    <row r="13" spans="1:11" hidden="1" x14ac:dyDescent="0.25">
      <c r="A13" s="88" t="s">
        <v>546</v>
      </c>
      <c r="B13" s="88">
        <v>1.1889050989392001E-2</v>
      </c>
      <c r="C13" s="88">
        <v>1.2674678437758999E-2</v>
      </c>
      <c r="D13" s="88" t="e">
        <v>#N/A</v>
      </c>
      <c r="E13" s="89" t="e">
        <v>#N/A</v>
      </c>
      <c r="F13" s="89">
        <v>0.8034268227154806</v>
      </c>
      <c r="G13" s="89" t="e">
        <v>#N/A</v>
      </c>
      <c r="H13" s="89" t="e">
        <v>#N/A</v>
      </c>
      <c r="I13" s="89" t="e">
        <v>#N/A</v>
      </c>
      <c r="J13" s="89" t="e">
        <v>#N/A</v>
      </c>
      <c r="K13" s="89" t="e">
        <v>#N/A</v>
      </c>
    </row>
    <row r="14" spans="1:11" hidden="1" x14ac:dyDescent="0.25">
      <c r="A14" s="88" t="s">
        <v>547</v>
      </c>
      <c r="B14" s="88">
        <v>1.2013912601418E-2</v>
      </c>
      <c r="C14" s="88">
        <v>1.2697636833155E-2</v>
      </c>
      <c r="D14" s="88" t="e">
        <v>#N/A</v>
      </c>
      <c r="E14" s="89" t="e">
        <v>#N/A</v>
      </c>
      <c r="F14" s="89">
        <v>0.18113592000570389</v>
      </c>
      <c r="G14" s="89" t="e">
        <v>#N/A</v>
      </c>
      <c r="H14" s="89" t="e">
        <v>#N/A</v>
      </c>
      <c r="I14" s="89" t="e">
        <v>#N/A</v>
      </c>
      <c r="J14" s="89" t="e">
        <v>#N/A</v>
      </c>
      <c r="K14" s="89" t="e">
        <v>#N/A</v>
      </c>
    </row>
    <row r="15" spans="1:11" hidden="1" x14ac:dyDescent="0.25">
      <c r="A15" s="88" t="s">
        <v>548</v>
      </c>
      <c r="B15" s="88">
        <v>1.2015347613287999E-2</v>
      </c>
      <c r="C15" s="88">
        <v>1.2761921408127999E-2</v>
      </c>
      <c r="D15" s="88" t="e">
        <v>#N/A</v>
      </c>
      <c r="E15" s="89" t="e">
        <v>#N/A</v>
      </c>
      <c r="F15" s="89">
        <v>0.50627196081987069</v>
      </c>
      <c r="G15" s="89" t="e">
        <v>#N/A</v>
      </c>
      <c r="H15" s="89" t="e">
        <v>#N/A</v>
      </c>
      <c r="I15" s="89" t="e">
        <v>#N/A</v>
      </c>
      <c r="J15" s="89" t="e">
        <v>#N/A</v>
      </c>
      <c r="K15" s="89" t="e">
        <v>#N/A</v>
      </c>
    </row>
    <row r="16" spans="1:11" hidden="1" x14ac:dyDescent="0.25">
      <c r="A16" s="88" t="s">
        <v>549</v>
      </c>
      <c r="B16" s="88">
        <v>1.2105763749324001E-2</v>
      </c>
      <c r="C16" s="88">
        <v>1.2928752772147001E-2</v>
      </c>
      <c r="D16" s="88" t="e">
        <v>#N/A</v>
      </c>
      <c r="E16" s="89" t="e">
        <v>#N/A</v>
      </c>
      <c r="F16" s="89">
        <v>1.3072589830614989</v>
      </c>
      <c r="G16" s="89" t="e">
        <v>#N/A</v>
      </c>
      <c r="H16" s="89" t="e">
        <v>#N/A</v>
      </c>
      <c r="I16" s="89" t="e">
        <v>#N/A</v>
      </c>
      <c r="J16" s="89" t="e">
        <v>#N/A</v>
      </c>
      <c r="K16" s="89" t="e">
        <v>#N/A</v>
      </c>
    </row>
    <row r="17" spans="1:11" hidden="1" x14ac:dyDescent="0.25">
      <c r="A17" s="88" t="s">
        <v>550</v>
      </c>
      <c r="B17" s="88">
        <v>1.2197614897229E-2</v>
      </c>
      <c r="C17" s="88">
        <v>1.3023650320753999E-2</v>
      </c>
      <c r="D17" s="88" t="e">
        <v>#N/A</v>
      </c>
      <c r="E17" s="89">
        <v>5.198626180810173</v>
      </c>
      <c r="F17" s="89">
        <v>0.73400389255984244</v>
      </c>
      <c r="G17" s="89">
        <v>5.0623655948927926</v>
      </c>
      <c r="H17" s="89">
        <v>0.41238084181789425</v>
      </c>
      <c r="I17" s="89" t="e">
        <v>#N/A</v>
      </c>
      <c r="J17" s="89" t="e">
        <v>#N/A</v>
      </c>
      <c r="K17" s="89" t="e">
        <v>#N/A</v>
      </c>
    </row>
    <row r="18" spans="1:11" hidden="1" x14ac:dyDescent="0.25">
      <c r="A18" s="88" t="s">
        <v>551</v>
      </c>
      <c r="B18" s="88">
        <v>1.219617988536E-2</v>
      </c>
      <c r="C18" s="88">
        <v>1.2985382769642E-2</v>
      </c>
      <c r="D18" s="88" t="e">
        <v>#N/A</v>
      </c>
      <c r="E18" s="89">
        <v>4.8100732730542273</v>
      </c>
      <c r="F18" s="89">
        <v>-0.29383122373163317</v>
      </c>
      <c r="G18" s="89">
        <v>4.6632055277413986</v>
      </c>
      <c r="H18" s="89">
        <v>0.38053422072530374</v>
      </c>
      <c r="I18" s="89" t="e">
        <v>#N/A</v>
      </c>
      <c r="J18" s="89" t="e">
        <v>#N/A</v>
      </c>
      <c r="K18" s="89" t="e">
        <v>#N/A</v>
      </c>
    </row>
    <row r="19" spans="1:11" hidden="1" x14ac:dyDescent="0.25">
      <c r="A19" s="88" t="s">
        <v>552</v>
      </c>
      <c r="B19" s="88">
        <v>1.223206037322E-2</v>
      </c>
      <c r="C19" s="88">
        <v>1.3029772915479999E-2</v>
      </c>
      <c r="D19" s="88" t="e">
        <v>#N/A</v>
      </c>
      <c r="E19" s="89">
        <v>5.0147682836030549</v>
      </c>
      <c r="F19" s="89">
        <v>0.34184703389550375</v>
      </c>
      <c r="G19" s="89">
        <v>5.1377438943763787</v>
      </c>
      <c r="H19" s="89">
        <v>0.41838237772600095</v>
      </c>
      <c r="I19" s="89" t="e">
        <v>#N/A</v>
      </c>
      <c r="J19" s="89" t="e">
        <v>#N/A</v>
      </c>
      <c r="K19" s="89" t="e">
        <v>#N/A</v>
      </c>
    </row>
    <row r="20" spans="1:11" hidden="1" x14ac:dyDescent="0.25">
      <c r="A20" s="88" t="s">
        <v>553</v>
      </c>
      <c r="B20" s="88">
        <v>1.2247845508293999E-2</v>
      </c>
      <c r="C20" s="88">
        <v>1.3019054370981E-2</v>
      </c>
      <c r="D20" s="88" t="e">
        <v>#N/A</v>
      </c>
      <c r="E20" s="89">
        <v>4.8660607943815437</v>
      </c>
      <c r="F20" s="89">
        <v>-8.2261943999539788E-2</v>
      </c>
      <c r="G20" s="89">
        <v>4.8440691733740548</v>
      </c>
      <c r="H20" s="89">
        <v>0.39497803105346119</v>
      </c>
      <c r="I20" s="89" t="e">
        <v>#N/A</v>
      </c>
      <c r="J20" s="89" t="e">
        <v>#N/A</v>
      </c>
      <c r="K20" s="89" t="e">
        <v>#N/A</v>
      </c>
    </row>
    <row r="21" spans="1:11" hidden="1" x14ac:dyDescent="0.25">
      <c r="A21" s="88" t="s">
        <v>554</v>
      </c>
      <c r="B21" s="88">
        <v>1.2273680910060999E-2</v>
      </c>
      <c r="C21" s="88">
        <v>1.3042012767137E-2</v>
      </c>
      <c r="D21" s="88" t="e">
        <v>#N/A</v>
      </c>
      <c r="E21" s="89">
        <v>5.0872635202414473</v>
      </c>
      <c r="F21" s="89">
        <v>0.17634457543378446</v>
      </c>
      <c r="G21" s="89">
        <v>4.7964592018870045</v>
      </c>
      <c r="H21" s="89">
        <v>0.39117810449746937</v>
      </c>
      <c r="I21" s="89" t="e">
        <v>#N/A</v>
      </c>
      <c r="J21" s="89" t="e">
        <v>#N/A</v>
      </c>
      <c r="K21" s="89" t="e">
        <v>#N/A</v>
      </c>
    </row>
    <row r="22" spans="1:11" hidden="1" x14ac:dyDescent="0.25">
      <c r="A22" s="88" t="s">
        <v>555</v>
      </c>
      <c r="B22" s="88">
        <v>1.2348311911022E-2</v>
      </c>
      <c r="C22" s="88">
        <v>1.3182827106536E-2</v>
      </c>
      <c r="D22" s="88" t="e">
        <v>#N/A</v>
      </c>
      <c r="E22" s="89">
        <v>5.3508311698708289</v>
      </c>
      <c r="F22" s="89">
        <v>1.0796979109990001</v>
      </c>
      <c r="G22" s="89">
        <v>5.6550434172112141</v>
      </c>
      <c r="H22" s="89">
        <v>0.45946309262010487</v>
      </c>
      <c r="I22" s="89" t="e">
        <v>#N/A</v>
      </c>
      <c r="J22" s="89" t="e">
        <v>#N/A</v>
      </c>
      <c r="K22" s="89" t="e">
        <v>#N/A</v>
      </c>
    </row>
    <row r="23" spans="1:11" hidden="1" x14ac:dyDescent="0.25">
      <c r="A23" s="88" t="s">
        <v>556</v>
      </c>
      <c r="B23" s="88">
        <v>1.240858760818E-2</v>
      </c>
      <c r="C23" s="88">
        <v>1.3302215034049001E-2</v>
      </c>
      <c r="D23" s="88" t="e">
        <v>#N/A</v>
      </c>
      <c r="E23" s="89">
        <v>5.4647607035644086</v>
      </c>
      <c r="F23" s="89">
        <v>0.90563220277544154</v>
      </c>
      <c r="G23" s="89">
        <v>6.5988010746843573</v>
      </c>
      <c r="H23" s="89">
        <v>0.53393771637502141</v>
      </c>
      <c r="I23" s="89" t="e">
        <v>#N/A</v>
      </c>
      <c r="J23" s="89" t="e">
        <v>#N/A</v>
      </c>
      <c r="K23" s="89" t="e">
        <v>#N/A</v>
      </c>
    </row>
    <row r="24" spans="1:11" hidden="1" x14ac:dyDescent="0.25">
      <c r="A24" s="88" t="s">
        <v>557</v>
      </c>
      <c r="B24" s="88">
        <v>1.2465993280846001E-2</v>
      </c>
      <c r="C24" s="88">
        <v>1.3342009230115E-2</v>
      </c>
      <c r="D24" s="88" t="e">
        <v>#N/A</v>
      </c>
      <c r="E24" s="89">
        <v>5.8364476960718781</v>
      </c>
      <c r="F24" s="89">
        <v>0.29915465931156238</v>
      </c>
      <c r="G24" s="89">
        <v>6.1107986052927554</v>
      </c>
      <c r="H24" s="89">
        <v>0.49550384731287256</v>
      </c>
      <c r="I24" s="89" t="e">
        <v>#N/A</v>
      </c>
      <c r="J24" s="89" t="e">
        <v>#N/A</v>
      </c>
      <c r="K24" s="89" t="e">
        <v>#N/A</v>
      </c>
    </row>
    <row r="25" spans="1:11" hidden="1" x14ac:dyDescent="0.25">
      <c r="A25" s="88" t="s">
        <v>558</v>
      </c>
      <c r="B25" s="88">
        <v>1.2496133719725E-2</v>
      </c>
      <c r="C25" s="88">
        <v>1.3352722436817E-2</v>
      </c>
      <c r="D25" s="88" t="e">
        <v>#N/A</v>
      </c>
      <c r="E25" s="89">
        <v>5.1062337176841721</v>
      </c>
      <c r="F25" s="89">
        <v>8.0296801757695491E-2</v>
      </c>
      <c r="G25" s="89">
        <v>5.3495952768162436</v>
      </c>
      <c r="H25" s="89">
        <v>0.43522865202789696</v>
      </c>
      <c r="I25" s="89" t="e">
        <v>#N/A</v>
      </c>
      <c r="J25" s="89" t="e">
        <v>#N/A</v>
      </c>
      <c r="K25" s="89" t="e">
        <v>#N/A</v>
      </c>
    </row>
    <row r="26" spans="1:11" hidden="1" x14ac:dyDescent="0.25">
      <c r="A26" s="88" t="s">
        <v>559</v>
      </c>
      <c r="B26" s="88">
        <v>1.2500438756084999E-2</v>
      </c>
      <c r="C26" s="88">
        <v>1.3282315267118001E-2</v>
      </c>
      <c r="D26" s="88" t="e">
        <v>#N/A</v>
      </c>
      <c r="E26" s="89">
        <v>4.0496894792590332</v>
      </c>
      <c r="F26" s="89">
        <v>-0.52728700107528281</v>
      </c>
      <c r="G26" s="89">
        <v>4.6046240071722533</v>
      </c>
      <c r="H26" s="89">
        <v>0.3758509819301814</v>
      </c>
      <c r="I26" s="89" t="e">
        <v>#N/A</v>
      </c>
      <c r="J26" s="89" t="e">
        <v>#N/A</v>
      </c>
      <c r="K26" s="89" t="e">
        <v>#N/A</v>
      </c>
    </row>
    <row r="27" spans="1:11" hidden="1" x14ac:dyDescent="0.25">
      <c r="A27" s="88" t="s">
        <v>560</v>
      </c>
      <c r="B27" s="88">
        <v>1.2567894695444001E-2</v>
      </c>
      <c r="C27" s="88">
        <v>1.3325173429446001E-2</v>
      </c>
      <c r="D27" s="88" t="e">
        <v>#N/A</v>
      </c>
      <c r="E27" s="89">
        <v>4.598677457695266</v>
      </c>
      <c r="F27" s="89">
        <v>0.32267087074870915</v>
      </c>
      <c r="G27" s="89">
        <v>4.4135362012123647</v>
      </c>
      <c r="H27" s="89">
        <v>0.36055793652742807</v>
      </c>
      <c r="I27" s="89" t="e">
        <v>#N/A</v>
      </c>
      <c r="J27" s="89" t="e">
        <v>#N/A</v>
      </c>
      <c r="K27" s="89" t="e">
        <v>#N/A</v>
      </c>
    </row>
    <row r="28" spans="1:11" hidden="1" x14ac:dyDescent="0.25">
      <c r="A28" s="88" t="s">
        <v>561</v>
      </c>
      <c r="B28" s="88">
        <v>1.2674095966554E-2</v>
      </c>
      <c r="C28" s="88">
        <v>1.3458333191367E-2</v>
      </c>
      <c r="D28" s="88" t="e">
        <v>#N/A</v>
      </c>
      <c r="E28" s="89">
        <v>4.6947241743565016</v>
      </c>
      <c r="F28" s="89">
        <v>0.9993097847923238</v>
      </c>
      <c r="G28" s="89">
        <v>4.0961446827330272</v>
      </c>
      <c r="H28" s="89">
        <v>0.33509982663841864</v>
      </c>
      <c r="I28" s="89" t="e">
        <v>#N/A</v>
      </c>
      <c r="J28" s="89" t="e">
        <v>#N/A</v>
      </c>
      <c r="K28" s="89" t="e">
        <v>#N/A</v>
      </c>
    </row>
    <row r="29" spans="1:11" hidden="1" x14ac:dyDescent="0.25">
      <c r="A29" s="88" t="s">
        <v>562</v>
      </c>
      <c r="B29" s="88">
        <v>1.279895757858E-2</v>
      </c>
      <c r="C29" s="88">
        <v>1.3525676394804001E-2</v>
      </c>
      <c r="D29" s="88" t="e">
        <v>#N/A</v>
      </c>
      <c r="E29" s="89">
        <v>4.9300021882770606</v>
      </c>
      <c r="F29" s="89">
        <v>0.50038294103313952</v>
      </c>
      <c r="G29" s="89">
        <v>3.8547262993539722</v>
      </c>
      <c r="H29" s="89">
        <v>0.31568786562610196</v>
      </c>
      <c r="I29" s="89" t="e">
        <v>#N/A</v>
      </c>
      <c r="J29" s="89" t="e">
        <v>#N/A</v>
      </c>
      <c r="K29" s="89" t="e">
        <v>#N/A</v>
      </c>
    </row>
    <row r="30" spans="1:11" hidden="1" x14ac:dyDescent="0.25">
      <c r="A30" s="88" t="s">
        <v>563</v>
      </c>
      <c r="B30" s="88">
        <v>1.2852058214134999E-2</v>
      </c>
      <c r="C30" s="88">
        <v>1.3620573943411001E-2</v>
      </c>
      <c r="D30" s="88" t="e">
        <v>#N/A</v>
      </c>
      <c r="E30" s="89">
        <v>5.3777357741525256</v>
      </c>
      <c r="F30" s="89">
        <v>0.70161037301954554</v>
      </c>
      <c r="G30" s="89">
        <v>4.8915860628613084</v>
      </c>
      <c r="H30" s="89">
        <v>0.39876895159598469</v>
      </c>
      <c r="I30" s="89" t="e">
        <v>#N/A</v>
      </c>
      <c r="J30" s="89" t="e">
        <v>#N/A</v>
      </c>
      <c r="K30" s="89" t="e">
        <v>#N/A</v>
      </c>
    </row>
    <row r="31" spans="1:11" hidden="1" x14ac:dyDescent="0.25">
      <c r="A31" s="88" t="s">
        <v>564</v>
      </c>
      <c r="B31" s="88">
        <v>1.2900853812578999E-2</v>
      </c>
      <c r="C31" s="88">
        <v>1.3683326535632E-2</v>
      </c>
      <c r="D31" s="88" t="e">
        <v>#N/A</v>
      </c>
      <c r="E31" s="89">
        <v>5.46754527817086</v>
      </c>
      <c r="F31" s="89">
        <v>0.46071914797214397</v>
      </c>
      <c r="G31" s="89">
        <v>5.0158481225374807</v>
      </c>
      <c r="H31" s="89">
        <v>0.4086752028920948</v>
      </c>
      <c r="I31" s="89" t="e">
        <v>#N/A</v>
      </c>
      <c r="J31" s="89" t="e">
        <v>#N/A</v>
      </c>
      <c r="K31" s="89" t="e">
        <v>#N/A</v>
      </c>
    </row>
    <row r="32" spans="1:11" hidden="1" x14ac:dyDescent="0.25">
      <c r="A32" s="88" t="s">
        <v>565</v>
      </c>
      <c r="B32" s="88">
        <v>1.2966874739317E-2</v>
      </c>
      <c r="C32" s="88">
        <v>1.3798118513373E-2</v>
      </c>
      <c r="D32" s="88" t="e">
        <v>#N/A</v>
      </c>
      <c r="E32" s="89">
        <v>5.8706588888314037</v>
      </c>
      <c r="F32" s="89">
        <v>0.83891864629610513</v>
      </c>
      <c r="G32" s="89">
        <v>5.9840301775565763</v>
      </c>
      <c r="H32" s="89">
        <v>0.48549336906711371</v>
      </c>
      <c r="I32" s="89" t="e">
        <v>#N/A</v>
      </c>
      <c r="J32" s="89" t="e">
        <v>#N/A</v>
      </c>
      <c r="K32" s="89" t="e">
        <v>#N/A</v>
      </c>
    </row>
    <row r="33" spans="1:11" hidden="1" x14ac:dyDescent="0.25">
      <c r="A33" s="88" t="s">
        <v>566</v>
      </c>
      <c r="B33" s="88">
        <v>1.2994145153705E-2</v>
      </c>
      <c r="C33" s="88">
        <v>1.3805773091609999E-2</v>
      </c>
      <c r="D33" s="88" t="e">
        <v>#N/A</v>
      </c>
      <c r="E33" s="89">
        <v>5.8699932719728842</v>
      </c>
      <c r="F33" s="89">
        <v>5.5475521750159018E-2</v>
      </c>
      <c r="G33" s="89">
        <v>5.8561537863044189</v>
      </c>
      <c r="H33" s="89">
        <v>0.47538427234361524</v>
      </c>
      <c r="I33" s="89" t="e">
        <v>#N/A</v>
      </c>
      <c r="J33" s="89" t="e">
        <v>#N/A</v>
      </c>
      <c r="K33" s="89" t="e">
        <v>#N/A</v>
      </c>
    </row>
    <row r="34" spans="1:11" hidden="1" x14ac:dyDescent="0.25">
      <c r="A34" s="88" t="s">
        <v>567</v>
      </c>
      <c r="B34" s="88">
        <v>1.3052985838241001E-2</v>
      </c>
      <c r="C34" s="88">
        <v>1.3961891248928E-2</v>
      </c>
      <c r="D34" s="88" t="e">
        <v>#N/A</v>
      </c>
      <c r="E34" s="89">
        <v>5.7066417846962203</v>
      </c>
      <c r="F34" s="89">
        <v>1.1308179287176312</v>
      </c>
      <c r="G34" s="89">
        <v>5.9096894474611084</v>
      </c>
      <c r="H34" s="89">
        <v>0.47961782379966067</v>
      </c>
      <c r="I34" s="89" t="e">
        <v>#N/A</v>
      </c>
      <c r="J34" s="89" t="e">
        <v>#N/A</v>
      </c>
      <c r="K34" s="89" t="e">
        <v>#N/A</v>
      </c>
    </row>
    <row r="35" spans="1:11" hidden="1" x14ac:dyDescent="0.25">
      <c r="A35" s="88" t="s">
        <v>568</v>
      </c>
      <c r="B35" s="88">
        <v>1.3042940752149E-2</v>
      </c>
      <c r="C35" s="88">
        <v>1.3873116295047999E-2</v>
      </c>
      <c r="D35" s="88" t="e">
        <v>#N/A</v>
      </c>
      <c r="E35" s="89">
        <v>5.1122107043900966</v>
      </c>
      <c r="F35" s="89">
        <v>-0.63583759748033764</v>
      </c>
      <c r="G35" s="89">
        <v>4.2917759150464141</v>
      </c>
      <c r="H35" s="89">
        <v>0.35079988945487806</v>
      </c>
      <c r="I35" s="89" t="e">
        <v>#N/A</v>
      </c>
      <c r="J35" s="89" t="e">
        <v>#N/A</v>
      </c>
      <c r="K35" s="89" t="e">
        <v>#N/A</v>
      </c>
    </row>
    <row r="36" spans="1:11" hidden="1" x14ac:dyDescent="0.25">
      <c r="A36" s="88" t="s">
        <v>569</v>
      </c>
      <c r="B36" s="88">
        <v>1.3162057133842E-2</v>
      </c>
      <c r="C36" s="88">
        <v>1.4012398651696E-2</v>
      </c>
      <c r="D36" s="88" t="e">
        <v>#N/A</v>
      </c>
      <c r="E36" s="89">
        <v>5.5837014934501994</v>
      </c>
      <c r="F36" s="89">
        <v>1.0039731065882851</v>
      </c>
      <c r="G36" s="89">
        <v>5.0246511602452415</v>
      </c>
      <c r="H36" s="89">
        <v>0.40937657909070335</v>
      </c>
      <c r="I36" s="89" t="e">
        <v>#N/A</v>
      </c>
      <c r="J36" s="89" t="e">
        <v>#N/A</v>
      </c>
      <c r="K36" s="89" t="e">
        <v>#N/A</v>
      </c>
    </row>
    <row r="37" spans="1:11" hidden="1" x14ac:dyDescent="0.25">
      <c r="A37" s="88" t="s">
        <v>570</v>
      </c>
      <c r="B37" s="88">
        <v>1.3205112683304E-2</v>
      </c>
      <c r="C37" s="88">
        <v>1.4021579874887001E-2</v>
      </c>
      <c r="D37" s="88" t="e">
        <v>#N/A</v>
      </c>
      <c r="E37" s="89">
        <v>5.6735865626972748</v>
      </c>
      <c r="F37" s="89">
        <v>6.5522138066564928E-2</v>
      </c>
      <c r="G37" s="89">
        <v>5.0091465709328542</v>
      </c>
      <c r="H37" s="89">
        <v>0.40814122507484285</v>
      </c>
      <c r="I37" s="89" t="e">
        <v>#N/A</v>
      </c>
      <c r="J37" s="89" t="e">
        <v>#N/A</v>
      </c>
      <c r="K37" s="89" t="e">
        <v>#N/A</v>
      </c>
    </row>
    <row r="38" spans="1:11" hidden="1" x14ac:dyDescent="0.25">
      <c r="A38" s="88" t="s">
        <v>571</v>
      </c>
      <c r="B38" s="88">
        <v>1.3218032974488E-2</v>
      </c>
      <c r="C38" s="88">
        <v>1.4047602236545E-2</v>
      </c>
      <c r="D38" s="88" t="e">
        <v>#N/A</v>
      </c>
      <c r="E38" s="89">
        <v>5.7405522510454832</v>
      </c>
      <c r="F38" s="89">
        <v>0.18558794294361025</v>
      </c>
      <c r="G38" s="89">
        <v>5.7616985746570926</v>
      </c>
      <c r="H38" s="89">
        <v>0.46791005154325216</v>
      </c>
      <c r="I38" s="89" t="e">
        <v>#N/A</v>
      </c>
      <c r="J38" s="89" t="e">
        <v>#N/A</v>
      </c>
      <c r="K38" s="89" t="e">
        <v>#N/A</v>
      </c>
    </row>
    <row r="39" spans="1:11" hidden="1" x14ac:dyDescent="0.25">
      <c r="A39" s="88" t="s">
        <v>572</v>
      </c>
      <c r="B39" s="88">
        <v>1.3239558159294E-2</v>
      </c>
      <c r="C39" s="88">
        <v>1.4111886811517999E-2</v>
      </c>
      <c r="D39" s="88" t="e">
        <v>#N/A</v>
      </c>
      <c r="E39" s="89">
        <v>5.3442798505742184</v>
      </c>
      <c r="F39" s="89">
        <v>0.45761955592509285</v>
      </c>
      <c r="G39" s="89">
        <v>5.9039635486733522</v>
      </c>
      <c r="H39" s="89">
        <v>0.47916511862082789</v>
      </c>
      <c r="I39" s="89" t="e">
        <v>#N/A</v>
      </c>
      <c r="J39" s="89" t="e">
        <v>#N/A</v>
      </c>
      <c r="K39" s="89" t="e">
        <v>#N/A</v>
      </c>
    </row>
    <row r="40" spans="1:11" hidden="1" x14ac:dyDescent="0.25">
      <c r="A40" s="88" t="s">
        <v>573</v>
      </c>
      <c r="B40" s="88">
        <v>1.3302709061542E-2</v>
      </c>
      <c r="C40" s="88">
        <v>1.4088928416122E-2</v>
      </c>
      <c r="D40" s="88" t="e">
        <v>#N/A</v>
      </c>
      <c r="E40" s="89">
        <v>4.9598259051127913</v>
      </c>
      <c r="F40" s="89">
        <v>-0.16268834708382807</v>
      </c>
      <c r="G40" s="89">
        <v>4.6855373231471376</v>
      </c>
      <c r="H40" s="89">
        <v>0.38231888034652162</v>
      </c>
      <c r="I40" s="89" t="e">
        <v>#N/A</v>
      </c>
      <c r="J40" s="89" t="e">
        <v>#N/A</v>
      </c>
      <c r="K40" s="89" t="e">
        <v>#N/A</v>
      </c>
    </row>
    <row r="41" spans="1:11" hidden="1" x14ac:dyDescent="0.25">
      <c r="A41" s="88" t="s">
        <v>574</v>
      </c>
      <c r="B41" s="88">
        <v>1.3361549746078E-2</v>
      </c>
      <c r="C41" s="88">
        <v>1.4078215210179001E-2</v>
      </c>
      <c r="D41" s="88" t="e">
        <v>#N/A</v>
      </c>
      <c r="E41" s="89">
        <v>4.3956092833649096</v>
      </c>
      <c r="F41" s="89">
        <v>-7.6039891939128079E-2</v>
      </c>
      <c r="G41" s="89">
        <v>4.0851104170085195</v>
      </c>
      <c r="H41" s="89">
        <v>0.33421348421900365</v>
      </c>
      <c r="I41" s="89" t="e">
        <v>#N/A</v>
      </c>
      <c r="J41" s="89" t="e">
        <v>#N/A</v>
      </c>
      <c r="K41" s="89" t="e">
        <v>#N/A</v>
      </c>
    </row>
    <row r="42" spans="1:11" hidden="1" x14ac:dyDescent="0.25">
      <c r="A42" s="88" t="s">
        <v>575</v>
      </c>
      <c r="B42" s="88">
        <v>1.3403170283671001E-2</v>
      </c>
      <c r="C42" s="88">
        <v>1.4091987044586999E-2</v>
      </c>
      <c r="D42" s="88" t="e">
        <v>#N/A</v>
      </c>
      <c r="E42" s="89">
        <v>4.2881230411007332</v>
      </c>
      <c r="F42" s="89">
        <v>9.7823724118395461E-2</v>
      </c>
      <c r="G42" s="89">
        <v>3.4610369807804409</v>
      </c>
      <c r="H42" s="89">
        <v>0.28394320348870128</v>
      </c>
      <c r="I42" s="89" t="e">
        <v>#N/A</v>
      </c>
      <c r="J42" s="89" t="e">
        <v>#N/A</v>
      </c>
      <c r="K42" s="89" t="e">
        <v>#N/A</v>
      </c>
    </row>
    <row r="43" spans="1:11" hidden="1" x14ac:dyDescent="0.25">
      <c r="A43" s="88" t="s">
        <v>576</v>
      </c>
      <c r="B43" s="88">
        <v>1.3476366272012E-2</v>
      </c>
      <c r="C43" s="88">
        <v>1.4197597799136E-2</v>
      </c>
      <c r="D43" s="88" t="e">
        <v>#N/A</v>
      </c>
      <c r="E43" s="89">
        <v>4.4610416317705015</v>
      </c>
      <c r="F43" s="89">
        <v>0.74943834545724286</v>
      </c>
      <c r="G43" s="89">
        <v>3.758378945096541</v>
      </c>
      <c r="H43" s="89">
        <v>0.30792922082094609</v>
      </c>
      <c r="I43" s="89" t="e">
        <v>#N/A</v>
      </c>
      <c r="J43" s="89" t="e">
        <v>#N/A</v>
      </c>
      <c r="K43" s="89" t="e">
        <v>#N/A</v>
      </c>
    </row>
    <row r="44" spans="1:11" hidden="1" x14ac:dyDescent="0.25">
      <c r="A44" s="88" t="s">
        <v>577</v>
      </c>
      <c r="B44" s="88">
        <v>1.3561042358315E-2</v>
      </c>
      <c r="C44" s="88">
        <v>1.4219024211780999E-2</v>
      </c>
      <c r="D44" s="88" t="e">
        <v>#N/A</v>
      </c>
      <c r="E44" s="89">
        <v>4.582196025973917</v>
      </c>
      <c r="F44" s="89">
        <v>0.15091576017389752</v>
      </c>
      <c r="G44" s="89">
        <v>3.0504571909573119</v>
      </c>
      <c r="H44" s="89">
        <v>0.25071842372281772</v>
      </c>
      <c r="I44" s="89" t="e">
        <v>#N/A</v>
      </c>
      <c r="J44" s="89" t="e">
        <v>#N/A</v>
      </c>
      <c r="K44" s="89" t="e">
        <v>#N/A</v>
      </c>
    </row>
    <row r="45" spans="1:11" hidden="1" x14ac:dyDescent="0.25">
      <c r="A45" s="88" t="s">
        <v>578</v>
      </c>
      <c r="B45" s="88">
        <v>1.3588307592102999E-2</v>
      </c>
      <c r="C45" s="88">
        <v>1.4200661765398E-2</v>
      </c>
      <c r="D45" s="88" t="e">
        <v>#N/A</v>
      </c>
      <c r="E45" s="89">
        <v>4.5725396428143439</v>
      </c>
      <c r="F45" s="89">
        <v>-0.12913998956260997</v>
      </c>
      <c r="G45" s="89">
        <v>2.8603155445744655</v>
      </c>
      <c r="H45" s="89">
        <v>0.2352907257164194</v>
      </c>
      <c r="I45" s="89" t="e">
        <v>#N/A</v>
      </c>
      <c r="J45" s="89" t="e">
        <v>#N/A</v>
      </c>
      <c r="K45" s="89" t="e">
        <v>#N/A</v>
      </c>
    </row>
    <row r="46" spans="1:11" hidden="1" x14ac:dyDescent="0.25">
      <c r="A46" s="88" t="s">
        <v>579</v>
      </c>
      <c r="B46" s="88">
        <v>1.3688768814232E-2</v>
      </c>
      <c r="C46" s="88">
        <v>1.4258823746403001E-2</v>
      </c>
      <c r="D46" s="88" t="e">
        <v>#N/A</v>
      </c>
      <c r="E46" s="89">
        <v>4.8707857640384544</v>
      </c>
      <c r="F46" s="89">
        <v>0.40957232814826661</v>
      </c>
      <c r="G46" s="89">
        <v>2.126735498658161</v>
      </c>
      <c r="H46" s="89">
        <v>0.17552353683116806</v>
      </c>
      <c r="I46" s="89" t="e">
        <v>#N/A</v>
      </c>
      <c r="J46" s="89" t="e">
        <v>#N/A</v>
      </c>
      <c r="K46" s="89" t="e">
        <v>#N/A</v>
      </c>
    </row>
    <row r="47" spans="1:11" hidden="1" x14ac:dyDescent="0.25">
      <c r="A47" s="88" t="s">
        <v>580</v>
      </c>
      <c r="B47" s="88">
        <v>1.3740439617765001E-2</v>
      </c>
      <c r="C47" s="88">
        <v>1.4347593362486E-2</v>
      </c>
      <c r="D47" s="88" t="e">
        <v>#N/A</v>
      </c>
      <c r="E47" s="89">
        <v>5.3477116769166999</v>
      </c>
      <c r="F47" s="89">
        <v>0.62255917922677817</v>
      </c>
      <c r="G47" s="89">
        <v>3.4201188640461844</v>
      </c>
      <c r="H47" s="89">
        <v>0.28063747102700098</v>
      </c>
      <c r="I47" s="89" t="e">
        <v>#N/A</v>
      </c>
      <c r="J47" s="89" t="e">
        <v>#N/A</v>
      </c>
      <c r="K47" s="89" t="e">
        <v>#N/A</v>
      </c>
    </row>
    <row r="48" spans="1:11" hidden="1" x14ac:dyDescent="0.25">
      <c r="A48" s="88" t="s">
        <v>581</v>
      </c>
      <c r="B48" s="88">
        <v>1.3830855753801E-2</v>
      </c>
      <c r="C48" s="88">
        <v>1.4560341517298001E-2</v>
      </c>
      <c r="D48" s="88" t="e">
        <v>#N/A</v>
      </c>
      <c r="E48" s="89">
        <v>5.0812620942010556</v>
      </c>
      <c r="F48" s="89">
        <v>1.4828142214307727</v>
      </c>
      <c r="G48" s="89">
        <v>3.9104144780785166</v>
      </c>
      <c r="H48" s="89">
        <v>0.32016930626328488</v>
      </c>
      <c r="I48" s="89" t="e">
        <v>#N/A</v>
      </c>
      <c r="J48" s="89" t="e">
        <v>#N/A</v>
      </c>
      <c r="K48" s="89" t="e">
        <v>#N/A</v>
      </c>
    </row>
    <row r="49" spans="1:11" hidden="1" x14ac:dyDescent="0.25">
      <c r="A49" s="88" t="s">
        <v>582</v>
      </c>
      <c r="B49" s="88">
        <v>1.3894001475448999E-2</v>
      </c>
      <c r="C49" s="88">
        <v>1.4592486473683001E-2</v>
      </c>
      <c r="D49" s="88" t="e">
        <v>#N/A</v>
      </c>
      <c r="E49" s="89">
        <v>5.2168338784113644</v>
      </c>
      <c r="F49" s="89">
        <v>0.22077062098311284</v>
      </c>
      <c r="G49" s="89">
        <v>4.0716281894774831</v>
      </c>
      <c r="H49" s="89">
        <v>0.33313038901150449</v>
      </c>
      <c r="I49" s="89" t="e">
        <v>#N/A</v>
      </c>
      <c r="J49" s="89" t="e">
        <v>#N/A</v>
      </c>
      <c r="K49" s="89" t="e">
        <v>#N/A</v>
      </c>
    </row>
    <row r="50" spans="1:11" hidden="1" x14ac:dyDescent="0.25">
      <c r="A50" s="88" t="s">
        <v>583</v>
      </c>
      <c r="B50" s="88">
        <v>1.3904046561542E-2</v>
      </c>
      <c r="C50" s="88">
        <v>1.4601667696874E-2</v>
      </c>
      <c r="D50" s="88" t="e">
        <v>#N/A</v>
      </c>
      <c r="E50" s="89">
        <v>5.1899824155233087</v>
      </c>
      <c r="F50" s="89">
        <v>6.2917469257595116E-2</v>
      </c>
      <c r="G50" s="89">
        <v>3.9441995224465565</v>
      </c>
      <c r="H50" s="89">
        <v>0.32288704507512644</v>
      </c>
      <c r="I50" s="89" t="e">
        <v>#N/A</v>
      </c>
      <c r="J50" s="89" t="e">
        <v>#N/A</v>
      </c>
      <c r="K50" s="89" t="e">
        <v>#N/A</v>
      </c>
    </row>
    <row r="51" spans="1:11" hidden="1" x14ac:dyDescent="0.25">
      <c r="A51" s="88" t="s">
        <v>584</v>
      </c>
      <c r="B51" s="88">
        <v>1.3994462697578E-2</v>
      </c>
      <c r="C51" s="88">
        <v>1.4659829677121001E-2</v>
      </c>
      <c r="D51" s="88" t="e">
        <v>#N/A</v>
      </c>
      <c r="E51" s="89">
        <v>5.7018861898655349</v>
      </c>
      <c r="F51" s="89">
        <v>0.39832422881018736</v>
      </c>
      <c r="G51" s="89">
        <v>3.8828462339690395</v>
      </c>
      <c r="H51" s="89">
        <v>0.31795105950960245</v>
      </c>
      <c r="I51" s="89" t="e">
        <v>#N/A</v>
      </c>
      <c r="J51" s="89" t="e">
        <v>#N/A</v>
      </c>
      <c r="K51" s="89" t="e">
        <v>#N/A</v>
      </c>
    </row>
    <row r="52" spans="1:11" hidden="1" x14ac:dyDescent="0.25">
      <c r="A52" s="88" t="s">
        <v>585</v>
      </c>
      <c r="B52" s="88">
        <v>1.4041828464751001E-2</v>
      </c>
      <c r="C52" s="88">
        <v>1.4713401046151001E-2</v>
      </c>
      <c r="D52" s="88" t="e">
        <v>#N/A</v>
      </c>
      <c r="E52" s="89">
        <v>5.5561570187668607</v>
      </c>
      <c r="F52" s="89">
        <v>0.36542968240351748</v>
      </c>
      <c r="G52" s="89">
        <v>4.4323642762952309</v>
      </c>
      <c r="H52" s="89">
        <v>0.36206591467233817</v>
      </c>
      <c r="I52" s="89" t="e">
        <v>#N/A</v>
      </c>
      <c r="J52" s="89" t="e">
        <v>#N/A</v>
      </c>
      <c r="K52" s="89" t="e">
        <v>#N/A</v>
      </c>
    </row>
    <row r="53" spans="1:11" hidden="1" x14ac:dyDescent="0.25">
      <c r="A53" s="88" t="s">
        <v>586</v>
      </c>
      <c r="B53" s="88">
        <v>1.42456209335E-2</v>
      </c>
      <c r="C53" s="88">
        <v>1.5037882550238999E-2</v>
      </c>
      <c r="D53" s="88" t="e">
        <v>#N/A</v>
      </c>
      <c r="E53" s="89">
        <v>6.6165317962573855</v>
      </c>
      <c r="F53" s="89">
        <v>2.205346697681998</v>
      </c>
      <c r="G53" s="89">
        <v>6.8166832637004182</v>
      </c>
      <c r="H53" s="89">
        <v>0.5510455235469891</v>
      </c>
      <c r="I53" s="89" t="e">
        <v>#N/A</v>
      </c>
      <c r="J53" s="89" t="e">
        <v>#N/A</v>
      </c>
      <c r="K53" s="89" t="e">
        <v>#N/A</v>
      </c>
    </row>
    <row r="54" spans="1:11" hidden="1" x14ac:dyDescent="0.25">
      <c r="A54" s="88" t="s">
        <v>587</v>
      </c>
      <c r="B54" s="88">
        <v>1.4363307483171999E-2</v>
      </c>
      <c r="C54" s="88">
        <v>1.5194000708315E-2</v>
      </c>
      <c r="D54" s="88" t="e">
        <v>#N/A</v>
      </c>
      <c r="E54" s="89">
        <v>7.1635081788875565</v>
      </c>
      <c r="F54" s="89">
        <v>1.0381658292278662</v>
      </c>
      <c r="G54" s="89">
        <v>7.8201438891565278</v>
      </c>
      <c r="H54" s="89">
        <v>0.62942526245264308</v>
      </c>
      <c r="I54" s="89" t="e">
        <v>#N/A</v>
      </c>
      <c r="J54" s="89" t="e">
        <v>#N/A</v>
      </c>
      <c r="K54" s="89" t="e">
        <v>#N/A</v>
      </c>
    </row>
    <row r="55" spans="1:11" hidden="1" x14ac:dyDescent="0.25">
      <c r="A55" s="88" t="s">
        <v>588</v>
      </c>
      <c r="B55" s="88">
        <v>1.4489604107068E-2</v>
      </c>
      <c r="C55" s="88">
        <v>1.5273589101206001E-2</v>
      </c>
      <c r="D55" s="88" t="e">
        <v>#N/A</v>
      </c>
      <c r="E55" s="89">
        <v>7.5186279046178361</v>
      </c>
      <c r="F55" s="89">
        <v>0.52381459247561324</v>
      </c>
      <c r="G55" s="89">
        <v>7.5786856149388848</v>
      </c>
      <c r="H55" s="89">
        <v>0.61062637672362197</v>
      </c>
      <c r="I55" s="89" t="e">
        <v>#N/A</v>
      </c>
      <c r="J55" s="89" t="e">
        <v>#N/A</v>
      </c>
      <c r="K55" s="89" t="e">
        <v>#N/A</v>
      </c>
    </row>
    <row r="56" spans="1:11" hidden="1" x14ac:dyDescent="0.25">
      <c r="A56" s="88" t="s">
        <v>589</v>
      </c>
      <c r="B56" s="88">
        <v>1.4719231977583E-2</v>
      </c>
      <c r="C56" s="88">
        <v>1.5446548396991E-2</v>
      </c>
      <c r="D56" s="88" t="e">
        <v>#N/A</v>
      </c>
      <c r="E56" s="89">
        <v>8.5405648671088574</v>
      </c>
      <c r="F56" s="89">
        <v>1.1324076786335846</v>
      </c>
      <c r="G56" s="89">
        <v>8.6329706379777438</v>
      </c>
      <c r="H56" s="89">
        <v>0.69242603056722807</v>
      </c>
      <c r="I56" s="89" t="e">
        <v>#N/A</v>
      </c>
      <c r="J56" s="89" t="e">
        <v>#N/A</v>
      </c>
      <c r="K56" s="89" t="e">
        <v>#N/A</v>
      </c>
    </row>
    <row r="57" spans="1:11" hidden="1" x14ac:dyDescent="0.25">
      <c r="A57" s="88" t="s">
        <v>590</v>
      </c>
      <c r="B57" s="88">
        <v>1.4875669040357E-2</v>
      </c>
      <c r="C57" s="88">
        <v>1.5530727401857E-2</v>
      </c>
      <c r="D57" s="88" t="e">
        <v>#N/A</v>
      </c>
      <c r="E57" s="89">
        <v>9.4740381723634535</v>
      </c>
      <c r="F57" s="89">
        <v>0.54496967673631769</v>
      </c>
      <c r="G57" s="89">
        <v>9.3662229157510204</v>
      </c>
      <c r="H57" s="89">
        <v>0.74888948738014438</v>
      </c>
      <c r="I57" s="89" t="e">
        <v>#N/A</v>
      </c>
      <c r="J57" s="89" t="e">
        <v>#N/A</v>
      </c>
      <c r="K57" s="89" t="e">
        <v>#N/A</v>
      </c>
    </row>
    <row r="58" spans="1:11" hidden="1" x14ac:dyDescent="0.25">
      <c r="A58" s="88" t="s">
        <v>591</v>
      </c>
      <c r="B58" s="88">
        <v>1.4997655446541001E-2</v>
      </c>
      <c r="C58" s="88">
        <v>1.5587357399352001E-2</v>
      </c>
      <c r="D58" s="88" t="e">
        <v>#N/A</v>
      </c>
      <c r="E58" s="89">
        <v>9.5617556996665076</v>
      </c>
      <c r="F58" s="89">
        <v>0.36463197137970305</v>
      </c>
      <c r="G58" s="89">
        <v>9.3172738269111655</v>
      </c>
      <c r="H58" s="89">
        <v>0.74513103089639543</v>
      </c>
      <c r="I58" s="89" t="e">
        <v>#N/A</v>
      </c>
      <c r="J58" s="89" t="e">
        <v>#N/A</v>
      </c>
      <c r="K58" s="89" t="e">
        <v>#N/A</v>
      </c>
    </row>
    <row r="59" spans="1:11" hidden="1" x14ac:dyDescent="0.25">
      <c r="A59" s="88" t="s">
        <v>592</v>
      </c>
      <c r="B59" s="88">
        <v>1.5382285367960999E-2</v>
      </c>
      <c r="C59" s="88">
        <v>1.6074079655483998E-2</v>
      </c>
      <c r="D59" s="88" t="e">
        <v>#N/A</v>
      </c>
      <c r="E59" s="89">
        <v>11.949004514187877</v>
      </c>
      <c r="F59" s="89">
        <v>3.1225450450775627</v>
      </c>
      <c r="G59" s="89">
        <v>12.033281466647662</v>
      </c>
      <c r="H59" s="89">
        <v>0.95137874975534942</v>
      </c>
      <c r="I59" s="89" t="e">
        <v>#N/A</v>
      </c>
      <c r="J59" s="89" t="e">
        <v>#N/A</v>
      </c>
      <c r="K59" s="89" t="e">
        <v>#N/A</v>
      </c>
    </row>
    <row r="60" spans="1:11" hidden="1" x14ac:dyDescent="0.25">
      <c r="A60" s="88" t="s">
        <v>593</v>
      </c>
      <c r="B60" s="88">
        <v>1.5629138566770999E-2</v>
      </c>
      <c r="C60" s="88">
        <v>1.6482745502235999E-2</v>
      </c>
      <c r="D60" s="88" t="e">
        <v>#N/A</v>
      </c>
      <c r="E60" s="89">
        <v>13.001963471969514</v>
      </c>
      <c r="F60" s="89">
        <v>2.5423903297167927</v>
      </c>
      <c r="G60" s="89">
        <v>13.203014384340793</v>
      </c>
      <c r="H60" s="89">
        <v>1.0387968195907149</v>
      </c>
      <c r="I60" s="89" t="e">
        <v>#N/A</v>
      </c>
      <c r="J60" s="89" t="e">
        <v>#N/A</v>
      </c>
      <c r="K60" s="89" t="e">
        <v>#N/A</v>
      </c>
    </row>
    <row r="61" spans="1:11" hidden="1" x14ac:dyDescent="0.25">
      <c r="A61" s="88" t="s">
        <v>594</v>
      </c>
      <c r="B61" s="88">
        <v>1.6000848196255999E-2</v>
      </c>
      <c r="C61" s="88">
        <v>1.6773555404984999E-2</v>
      </c>
      <c r="D61" s="88" t="e">
        <v>#N/A</v>
      </c>
      <c r="E61" s="89">
        <v>15.163714531985928</v>
      </c>
      <c r="F61" s="89">
        <v>1.7643292660773691</v>
      </c>
      <c r="G61" s="89">
        <v>14.946520150869924</v>
      </c>
      <c r="H61" s="89">
        <v>1.1675701052453968</v>
      </c>
      <c r="I61" s="89" t="e">
        <v>#N/A</v>
      </c>
      <c r="J61" s="89" t="e">
        <v>#N/A</v>
      </c>
      <c r="K61" s="89" t="e">
        <v>#N/A</v>
      </c>
    </row>
    <row r="62" spans="1:11" hidden="1" x14ac:dyDescent="0.25">
      <c r="A62" s="88" t="s">
        <v>595</v>
      </c>
      <c r="B62" s="88">
        <v>1.6206080857473E-2</v>
      </c>
      <c r="C62" s="88">
        <v>1.7082727754117E-2</v>
      </c>
      <c r="D62" s="88" t="e">
        <v>#N/A</v>
      </c>
      <c r="E62" s="89">
        <v>16.556577869196222</v>
      </c>
      <c r="F62" s="89">
        <v>1.8432129722486756</v>
      </c>
      <c r="G62" s="89">
        <v>16.99162115416555</v>
      </c>
      <c r="H62" s="89">
        <v>1.3163564499959257</v>
      </c>
      <c r="I62" s="89" t="e">
        <v>#N/A</v>
      </c>
      <c r="J62" s="89" t="e">
        <v>#N/A</v>
      </c>
      <c r="K62" s="89" t="e">
        <v>#N/A</v>
      </c>
    </row>
    <row r="63" spans="1:11" hidden="1" x14ac:dyDescent="0.25">
      <c r="A63" s="88" t="s">
        <v>596</v>
      </c>
      <c r="B63" s="88">
        <v>1.640557346971E-2</v>
      </c>
      <c r="C63" s="88">
        <v>1.7249559117377002E-2</v>
      </c>
      <c r="D63" s="88" t="e">
        <v>#N/A</v>
      </c>
      <c r="E63" s="89">
        <v>17.229034256165377</v>
      </c>
      <c r="F63" s="89">
        <v>0.97660845306040134</v>
      </c>
      <c r="G63" s="89">
        <v>17.66548109557975</v>
      </c>
      <c r="H63" s="89">
        <v>1.3648595366451577</v>
      </c>
      <c r="I63" s="89" t="e">
        <v>#N/A</v>
      </c>
      <c r="J63" s="89" t="e">
        <v>#N/A</v>
      </c>
      <c r="K63" s="89" t="e">
        <v>#N/A</v>
      </c>
    </row>
    <row r="64" spans="1:11" hidden="1" x14ac:dyDescent="0.25">
      <c r="A64" s="88" t="s">
        <v>597</v>
      </c>
      <c r="B64" s="88">
        <v>1.7042791457570001E-2</v>
      </c>
      <c r="C64" s="88">
        <v>1.7869441136189001E-2</v>
      </c>
      <c r="D64" s="88" t="e">
        <v>#N/A</v>
      </c>
      <c r="E64" s="89">
        <v>21.371597013539034</v>
      </c>
      <c r="F64" s="89">
        <v>3.5936107966234143</v>
      </c>
      <c r="G64" s="89">
        <v>21.450105792254014</v>
      </c>
      <c r="H64" s="89">
        <v>1.6326285804329155</v>
      </c>
      <c r="I64" s="89" t="e">
        <v>#N/A</v>
      </c>
      <c r="J64" s="89" t="e">
        <v>#N/A</v>
      </c>
      <c r="K64" s="89" t="e">
        <v>#N/A</v>
      </c>
    </row>
    <row r="65" spans="1:11" hidden="1" x14ac:dyDescent="0.25">
      <c r="A65" s="88" t="s">
        <v>598</v>
      </c>
      <c r="B65" s="88">
        <v>1.7652744212393E-2</v>
      </c>
      <c r="C65" s="88">
        <v>1.8777074428527E-2</v>
      </c>
      <c r="D65" s="88" t="e">
        <v>#N/A</v>
      </c>
      <c r="E65" s="89">
        <v>23.91698680456118</v>
      </c>
      <c r="F65" s="89">
        <v>5.0792483403404809</v>
      </c>
      <c r="G65" s="89">
        <v>24.865148838581487</v>
      </c>
      <c r="H65" s="89">
        <v>1.8677631658373661</v>
      </c>
      <c r="I65" s="89" t="e">
        <v>#N/A</v>
      </c>
      <c r="J65" s="89" t="e">
        <v>#N/A</v>
      </c>
      <c r="K65" s="89" t="e">
        <v>#N/A</v>
      </c>
    </row>
    <row r="66" spans="1:11" hidden="1" x14ac:dyDescent="0.25">
      <c r="A66" s="88" t="s">
        <v>599</v>
      </c>
      <c r="B66" s="88">
        <v>1.8051724256265E-2</v>
      </c>
      <c r="C66" s="88">
        <v>1.8974518765421E-2</v>
      </c>
      <c r="D66" s="88" t="e">
        <v>#N/A</v>
      </c>
      <c r="E66" s="89">
        <v>25.679438927380318</v>
      </c>
      <c r="F66" s="89">
        <v>1.0515181033422083</v>
      </c>
      <c r="G66" s="89">
        <v>24.881649867484157</v>
      </c>
      <c r="H66" s="89">
        <v>1.8688849234004046</v>
      </c>
      <c r="I66" s="89" t="e">
        <v>#N/A</v>
      </c>
      <c r="J66" s="89" t="e">
        <v>#N/A</v>
      </c>
      <c r="K66" s="89" t="e">
        <v>#N/A</v>
      </c>
    </row>
    <row r="67" spans="1:11" hidden="1" x14ac:dyDescent="0.25">
      <c r="A67" s="88" t="s">
        <v>600</v>
      </c>
      <c r="B67" s="88">
        <v>1.8190941171344E-2</v>
      </c>
      <c r="C67" s="88">
        <v>1.9063288381503E-2</v>
      </c>
      <c r="D67" s="88" t="e">
        <v>#N/A</v>
      </c>
      <c r="E67" s="89">
        <v>25.544777047914625</v>
      </c>
      <c r="F67" s="89">
        <v>0.46783592869703572</v>
      </c>
      <c r="G67" s="89">
        <v>24.812107063936708</v>
      </c>
      <c r="H67" s="89">
        <v>1.8641564086898876</v>
      </c>
      <c r="I67" s="89" t="e">
        <v>#N/A</v>
      </c>
      <c r="J67" s="89" t="e">
        <v>#N/A</v>
      </c>
      <c r="K67" s="89" t="e">
        <v>#N/A</v>
      </c>
    </row>
    <row r="68" spans="1:11" hidden="1" x14ac:dyDescent="0.25">
      <c r="A68" s="88" t="s">
        <v>601</v>
      </c>
      <c r="B68" s="88">
        <v>1.8437789189555E-2</v>
      </c>
      <c r="C68" s="88">
        <v>1.9274509891361001E-2</v>
      </c>
      <c r="D68" s="88" t="e">
        <v>#N/A</v>
      </c>
      <c r="E68" s="89">
        <v>25.263255702711017</v>
      </c>
      <c r="F68" s="89">
        <v>1.1080014404175387</v>
      </c>
      <c r="G68" s="89">
        <v>24.781986214575234</v>
      </c>
      <c r="H68" s="89">
        <v>1.8621076128301439</v>
      </c>
      <c r="I68" s="89" t="e">
        <v>#N/A</v>
      </c>
      <c r="J68" s="89" t="e">
        <v>#N/A</v>
      </c>
      <c r="K68" s="89" t="e">
        <v>#N/A</v>
      </c>
    </row>
    <row r="69" spans="1:11" hidden="1" x14ac:dyDescent="0.25">
      <c r="A69" s="88" t="s">
        <v>602</v>
      </c>
      <c r="B69" s="88">
        <v>1.8582746153615E-2</v>
      </c>
      <c r="C69" s="88">
        <v>1.9369407439968001E-2</v>
      </c>
      <c r="D69" s="88" t="e">
        <v>#N/A</v>
      </c>
      <c r="E69" s="89">
        <v>24.920405954185121</v>
      </c>
      <c r="F69" s="89">
        <v>0.49234740152606093</v>
      </c>
      <c r="G69" s="89">
        <v>24.716678998898733</v>
      </c>
      <c r="H69" s="89">
        <v>1.8576639112486637</v>
      </c>
      <c r="I69" s="89" t="e">
        <v>#N/A</v>
      </c>
      <c r="J69" s="89" t="e">
        <v>#N/A</v>
      </c>
      <c r="K69" s="89" t="e">
        <v>#N/A</v>
      </c>
    </row>
    <row r="70" spans="1:11" hidden="1" x14ac:dyDescent="0.25">
      <c r="A70" s="88" t="s">
        <v>603</v>
      </c>
      <c r="B70" s="88">
        <v>1.8766448450177001E-2</v>
      </c>
      <c r="C70" s="88">
        <v>1.9519403002558E-2</v>
      </c>
      <c r="D70" s="88" t="e">
        <v>#N/A</v>
      </c>
      <c r="E70" s="89">
        <v>25.129214476688212</v>
      </c>
      <c r="F70" s="89">
        <v>0.77439417315621206</v>
      </c>
      <c r="G70" s="89">
        <v>25.225864156867694</v>
      </c>
      <c r="H70" s="89">
        <v>1.8922540532409604</v>
      </c>
      <c r="I70" s="89" t="e">
        <v>#N/A</v>
      </c>
      <c r="J70" s="89" t="e">
        <v>#N/A</v>
      </c>
      <c r="K70" s="89" t="e">
        <v>#N/A</v>
      </c>
    </row>
    <row r="71" spans="1:11" hidden="1" x14ac:dyDescent="0.25">
      <c r="A71" s="88" t="s">
        <v>604</v>
      </c>
      <c r="B71" s="88">
        <v>1.9037696858284998E-2</v>
      </c>
      <c r="C71" s="88">
        <v>1.9701538184495999E-2</v>
      </c>
      <c r="D71" s="88" t="e">
        <v>#N/A</v>
      </c>
      <c r="E71" s="89">
        <v>23.76377373636349</v>
      </c>
      <c r="F71" s="89">
        <v>0.93309811736623782</v>
      </c>
      <c r="G71" s="89">
        <v>22.567130478132349</v>
      </c>
      <c r="H71" s="89">
        <v>1.7101984195158293</v>
      </c>
      <c r="I71" s="89" t="e">
        <v>#N/A</v>
      </c>
      <c r="J71" s="89" t="e">
        <v>#N/A</v>
      </c>
      <c r="K71" s="89" t="e">
        <v>#N/A</v>
      </c>
    </row>
    <row r="72" spans="1:11" hidden="1" x14ac:dyDescent="0.25">
      <c r="A72" s="88" t="s">
        <v>605</v>
      </c>
      <c r="B72" s="88">
        <v>1.9238624482391001E-2</v>
      </c>
      <c r="C72" s="88">
        <v>1.9830107334442001E-2</v>
      </c>
      <c r="D72" s="88" t="e">
        <v>#N/A</v>
      </c>
      <c r="E72" s="89">
        <v>23.094592835040228</v>
      </c>
      <c r="F72" s="89">
        <v>0.65258432484818218</v>
      </c>
      <c r="G72" s="89">
        <v>20.308278325063679</v>
      </c>
      <c r="H72" s="89">
        <v>1.5526574643309532</v>
      </c>
      <c r="I72" s="89" t="e">
        <v>#N/A</v>
      </c>
      <c r="J72" s="89" t="e">
        <v>#N/A</v>
      </c>
      <c r="K72" s="89" t="e">
        <v>#N/A</v>
      </c>
    </row>
    <row r="73" spans="1:11" hidden="1" x14ac:dyDescent="0.25">
      <c r="A73" s="88" t="s">
        <v>606</v>
      </c>
      <c r="B73" s="88">
        <v>1.9456772254943001E-2</v>
      </c>
      <c r="C73" s="88">
        <v>1.9909695727333001E-2</v>
      </c>
      <c r="D73" s="88" t="e">
        <v>#N/A</v>
      </c>
      <c r="E73" s="89">
        <v>21.598380387707472</v>
      </c>
      <c r="F73" s="89">
        <v>0.40135129653466883</v>
      </c>
      <c r="G73" s="89">
        <v>18.696932442933111</v>
      </c>
      <c r="H73" s="89">
        <v>1.4386104162888547</v>
      </c>
      <c r="I73" s="89" t="e">
        <v>#N/A</v>
      </c>
      <c r="J73" s="89" t="e">
        <v>#N/A</v>
      </c>
      <c r="K73" s="89" t="e">
        <v>#N/A</v>
      </c>
    </row>
    <row r="74" spans="1:11" hidden="1" x14ac:dyDescent="0.25">
      <c r="A74" s="88" t="s">
        <v>607</v>
      </c>
      <c r="B74" s="88">
        <v>1.9842832007633E-2</v>
      </c>
      <c r="C74" s="88">
        <v>2.0220405397012999E-2</v>
      </c>
      <c r="D74" s="88" t="e">
        <v>#N/A</v>
      </c>
      <c r="E74" s="89">
        <v>22.440657813224529</v>
      </c>
      <c r="F74" s="89">
        <v>1.5605947671688547</v>
      </c>
      <c r="G74" s="89">
        <v>18.367544622022123</v>
      </c>
      <c r="H74" s="89">
        <v>1.4151225756948493</v>
      </c>
      <c r="I74" s="89" t="e">
        <v>#N/A</v>
      </c>
      <c r="J74" s="89" t="e">
        <v>#N/A</v>
      </c>
      <c r="K74" s="89" t="e">
        <v>#N/A</v>
      </c>
    </row>
    <row r="75" spans="1:11" hidden="1" x14ac:dyDescent="0.25">
      <c r="A75" s="88" t="s">
        <v>608</v>
      </c>
      <c r="B75" s="88">
        <v>2.0393944077167998E-2</v>
      </c>
      <c r="C75" s="88">
        <v>2.0864777794732999E-2</v>
      </c>
      <c r="D75" s="88" t="e">
        <v>#N/A</v>
      </c>
      <c r="E75" s="89">
        <v>24.311070959036108</v>
      </c>
      <c r="F75" s="89">
        <v>3.1867432183886324</v>
      </c>
      <c r="G75" s="89">
        <v>20.958325095474862</v>
      </c>
      <c r="H75" s="89">
        <v>1.5982701875884242</v>
      </c>
      <c r="I75" s="89" t="e">
        <v>#N/A</v>
      </c>
      <c r="J75" s="89" t="e">
        <v>#N/A</v>
      </c>
      <c r="K75" s="89" t="e">
        <v>#N/A</v>
      </c>
    </row>
    <row r="76" spans="1:11" hidden="1" x14ac:dyDescent="0.25">
      <c r="A76" s="88" t="s">
        <v>609</v>
      </c>
      <c r="B76" s="88">
        <v>2.0553251164433E-2</v>
      </c>
      <c r="C76" s="88">
        <v>2.0881613595401999E-2</v>
      </c>
      <c r="D76" s="88" t="e">
        <v>#N/A</v>
      </c>
      <c r="E76" s="89">
        <v>20.597915051666817</v>
      </c>
      <c r="F76" s="89">
        <v>8.0690054955923074E-2</v>
      </c>
      <c r="G76" s="89">
        <v>16.856556599930705</v>
      </c>
      <c r="H76" s="89">
        <v>1.3066039747245961</v>
      </c>
      <c r="I76" s="89" t="e">
        <v>#N/A</v>
      </c>
      <c r="J76" s="89" t="e">
        <v>#N/A</v>
      </c>
      <c r="K76" s="89" t="e">
        <v>#N/A</v>
      </c>
    </row>
    <row r="77" spans="1:11" hidden="1" x14ac:dyDescent="0.25">
      <c r="A77" s="88" t="s">
        <v>610</v>
      </c>
      <c r="B77" s="88">
        <v>2.0815889498316999E-2</v>
      </c>
      <c r="C77" s="88">
        <v>2.1190785944534E-2</v>
      </c>
      <c r="D77" s="88" t="e">
        <v>#N/A</v>
      </c>
      <c r="E77" s="89">
        <v>17.918717044023857</v>
      </c>
      <c r="F77" s="89">
        <v>1.4805960646646632</v>
      </c>
      <c r="G77" s="89">
        <v>12.854566483157658</v>
      </c>
      <c r="H77" s="89">
        <v>1.0128430615006012</v>
      </c>
      <c r="I77" s="89" t="e">
        <v>#N/A</v>
      </c>
      <c r="J77" s="89" t="e">
        <v>#N/A</v>
      </c>
      <c r="K77" s="89" t="e">
        <v>#N/A</v>
      </c>
    </row>
    <row r="78" spans="1:11" hidden="1" x14ac:dyDescent="0.25">
      <c r="A78" s="88" t="s">
        <v>611</v>
      </c>
      <c r="B78" s="88">
        <v>2.0930700842899001E-2</v>
      </c>
      <c r="C78" s="88">
        <v>2.1412720660335002E-2</v>
      </c>
      <c r="D78" s="88" t="e">
        <v>#N/A</v>
      </c>
      <c r="E78" s="89">
        <v>15.948485284638814</v>
      </c>
      <c r="F78" s="89">
        <v>1.0473170574319735</v>
      </c>
      <c r="G78" s="89">
        <v>12.849874745478962</v>
      </c>
      <c r="H78" s="89">
        <v>1.0124931016605387</v>
      </c>
      <c r="I78" s="89" t="e">
        <v>#N/A</v>
      </c>
      <c r="J78" s="89" t="e">
        <v>#N/A</v>
      </c>
      <c r="K78" s="89" t="e">
        <v>#N/A</v>
      </c>
    </row>
    <row r="79" spans="1:11" hidden="1" x14ac:dyDescent="0.25">
      <c r="A79" s="88" t="s">
        <v>612</v>
      </c>
      <c r="B79" s="88">
        <v>2.1062737516527E-2</v>
      </c>
      <c r="C79" s="88">
        <v>2.1662204382748001E-2</v>
      </c>
      <c r="D79" s="88" t="e">
        <v>#N/A</v>
      </c>
      <c r="E79" s="89">
        <v>15.786958564337006</v>
      </c>
      <c r="F79" s="89">
        <v>1.1651192128758536</v>
      </c>
      <c r="G79" s="89">
        <v>13.633093877794522</v>
      </c>
      <c r="H79" s="89">
        <v>1.0707300315728085</v>
      </c>
      <c r="I79" s="89" t="e">
        <v>#N/A</v>
      </c>
      <c r="J79" s="89" t="e">
        <v>#N/A</v>
      </c>
      <c r="K79" s="89" t="e">
        <v>#N/A</v>
      </c>
    </row>
    <row r="80" spans="1:11" hidden="1" x14ac:dyDescent="0.25">
      <c r="A80" s="88" t="s">
        <v>613</v>
      </c>
      <c r="B80" s="88">
        <v>2.1240699763357001E-2</v>
      </c>
      <c r="C80" s="88">
        <v>2.1871893909855E-2</v>
      </c>
      <c r="D80" s="88" t="e">
        <v>#N/A</v>
      </c>
      <c r="E80" s="89">
        <v>15.20198839994249</v>
      </c>
      <c r="F80" s="89">
        <v>0.96799717795110762</v>
      </c>
      <c r="G80" s="89">
        <v>13.475746118235499</v>
      </c>
      <c r="H80" s="89">
        <v>1.0590599021610414</v>
      </c>
      <c r="I80" s="89" t="e">
        <v>#N/A</v>
      </c>
      <c r="J80" s="89" t="e">
        <v>#N/A</v>
      </c>
      <c r="K80" s="89" t="e">
        <v>#N/A</v>
      </c>
    </row>
    <row r="81" spans="1:11" hidden="1" x14ac:dyDescent="0.25">
      <c r="A81" s="88" t="s">
        <v>614</v>
      </c>
      <c r="B81" s="88">
        <v>2.1524868462647999E-2</v>
      </c>
      <c r="C81" s="88">
        <v>2.2271373195618002E-2</v>
      </c>
      <c r="D81" s="88" t="e">
        <v>#N/A</v>
      </c>
      <c r="E81" s="89">
        <v>15.832548562585046</v>
      </c>
      <c r="F81" s="89">
        <v>1.8264503632353657</v>
      </c>
      <c r="G81" s="89">
        <v>14.982212360621361</v>
      </c>
      <c r="H81" s="89">
        <v>1.1701875401005646</v>
      </c>
      <c r="I81" s="89" t="e">
        <v>#N/A</v>
      </c>
      <c r="J81" s="89" t="e">
        <v>#N/A</v>
      </c>
      <c r="K81" s="89" t="e">
        <v>#N/A</v>
      </c>
    </row>
    <row r="82" spans="1:11" hidden="1" x14ac:dyDescent="0.25">
      <c r="A82" s="88" t="s">
        <v>615</v>
      </c>
      <c r="B82" s="88">
        <v>2.1890838043151999E-2</v>
      </c>
      <c r="C82" s="88">
        <v>2.2361674794451999E-2</v>
      </c>
      <c r="D82" s="88" t="e">
        <v>#N/A</v>
      </c>
      <c r="E82" s="89">
        <v>16.648805986225533</v>
      </c>
      <c r="F82" s="89">
        <v>0.40546039995308369</v>
      </c>
      <c r="G82" s="89">
        <v>14.561263946041381</v>
      </c>
      <c r="H82" s="89">
        <v>1.1392703976099039</v>
      </c>
      <c r="I82" s="89" t="e">
        <v>#N/A</v>
      </c>
      <c r="J82" s="89" t="e">
        <v>#N/A</v>
      </c>
      <c r="K82" s="89" t="e">
        <v>#N/A</v>
      </c>
    </row>
    <row r="83" spans="1:11" hidden="1" x14ac:dyDescent="0.25">
      <c r="A83" s="88" t="s">
        <v>616</v>
      </c>
      <c r="B83" s="88">
        <v>2.2065930265491002E-2</v>
      </c>
      <c r="C83" s="88">
        <v>2.2526979512757998E-2</v>
      </c>
      <c r="D83" s="88" t="e">
        <v>#N/A</v>
      </c>
      <c r="E83" s="89">
        <v>15.906511327225736</v>
      </c>
      <c r="F83" s="89">
        <v>0.73923227944898695</v>
      </c>
      <c r="G83" s="89">
        <v>14.341221999028786</v>
      </c>
      <c r="H83" s="89">
        <v>1.1230676420639574</v>
      </c>
      <c r="I83" s="89" t="e">
        <v>#N/A</v>
      </c>
      <c r="J83" s="89" t="e">
        <v>#N/A</v>
      </c>
      <c r="K83" s="89" t="e">
        <v>#N/A</v>
      </c>
    </row>
    <row r="84" spans="1:11" hidden="1" x14ac:dyDescent="0.25">
      <c r="A84" s="88" t="s">
        <v>617</v>
      </c>
      <c r="B84" s="88">
        <v>2.2256812804255E-2</v>
      </c>
      <c r="C84" s="88">
        <v>2.2664729886654002E-2</v>
      </c>
      <c r="D84" s="88" t="e">
        <v>#N/A</v>
      </c>
      <c r="E84" s="89">
        <v>15.688171078065016</v>
      </c>
      <c r="F84" s="89">
        <v>0.61149065198904395</v>
      </c>
      <c r="G84" s="89">
        <v>14.294539633119751</v>
      </c>
      <c r="H84" s="89">
        <v>1.1196265182454201</v>
      </c>
      <c r="I84" s="89" t="e">
        <v>#N/A</v>
      </c>
      <c r="J84" s="89" t="e">
        <v>#N/A</v>
      </c>
      <c r="K84" s="89" t="e">
        <v>#N/A</v>
      </c>
    </row>
    <row r="85" spans="1:11" hidden="1" x14ac:dyDescent="0.25">
      <c r="A85" s="88" t="s">
        <v>618</v>
      </c>
      <c r="B85" s="88">
        <v>2.2418984735410999E-2</v>
      </c>
      <c r="C85" s="88">
        <v>2.2736669039105002E-2</v>
      </c>
      <c r="D85" s="88" t="e">
        <v>#N/A</v>
      </c>
      <c r="E85" s="89">
        <v>15.22458320246538</v>
      </c>
      <c r="F85" s="89">
        <v>0.31740573486103152</v>
      </c>
      <c r="G85" s="89">
        <v>14.198977977805027</v>
      </c>
      <c r="H85" s="89">
        <v>1.1125783075813134</v>
      </c>
      <c r="I85" s="89" t="e">
        <v>#N/A</v>
      </c>
      <c r="J85" s="89" t="e">
        <v>#N/A</v>
      </c>
      <c r="K85" s="89" t="e">
        <v>#N/A</v>
      </c>
    </row>
    <row r="86" spans="1:11" hidden="1" x14ac:dyDescent="0.25">
      <c r="A86" s="88" t="s">
        <v>619</v>
      </c>
      <c r="B86" s="88">
        <v>2.2533801260593001E-2</v>
      </c>
      <c r="C86" s="88">
        <v>2.2859110257286E-2</v>
      </c>
      <c r="D86" s="88" t="e">
        <v>#N/A</v>
      </c>
      <c r="E86" s="89">
        <v>13.561417301345191</v>
      </c>
      <c r="F86" s="89">
        <v>0.53851871604591039</v>
      </c>
      <c r="G86" s="89">
        <v>13.049712943256786</v>
      </c>
      <c r="H86" s="89">
        <v>1.027387365251986</v>
      </c>
      <c r="I86" s="89" t="e">
        <v>#N/A</v>
      </c>
      <c r="J86" s="89" t="e">
        <v>#N/A</v>
      </c>
      <c r="K86" s="89" t="e">
        <v>#N/A</v>
      </c>
    </row>
    <row r="87" spans="1:11" hidden="1" x14ac:dyDescent="0.25">
      <c r="A87" s="88" t="s">
        <v>620</v>
      </c>
      <c r="B87" s="88">
        <v>2.2691673335988E-2</v>
      </c>
      <c r="C87" s="88">
        <v>2.2903500403124999E-2</v>
      </c>
      <c r="D87" s="88" t="e">
        <v>#N/A</v>
      </c>
      <c r="E87" s="89">
        <v>11.266723347507956</v>
      </c>
      <c r="F87" s="89">
        <v>0.19419017336796962</v>
      </c>
      <c r="G87" s="89">
        <v>9.7711206342520729</v>
      </c>
      <c r="H87" s="89">
        <v>0.77991974066029535</v>
      </c>
      <c r="I87" s="89" t="e">
        <v>#N/A</v>
      </c>
      <c r="J87" s="89" t="e">
        <v>#N/A</v>
      </c>
      <c r="K87" s="89" t="e">
        <v>#N/A</v>
      </c>
    </row>
    <row r="88" spans="1:11" hidden="1" x14ac:dyDescent="0.25">
      <c r="A88" s="88" t="s">
        <v>621</v>
      </c>
      <c r="B88" s="88">
        <v>2.2876810644420001E-2</v>
      </c>
      <c r="C88" s="88">
        <v>2.3081044973086998E-2</v>
      </c>
      <c r="D88" s="88" t="e">
        <v>#N/A</v>
      </c>
      <c r="E88" s="89">
        <v>11.305070236322878</v>
      </c>
      <c r="F88" s="89">
        <v>0.77518530721083501</v>
      </c>
      <c r="G88" s="89">
        <v>10.532861206517596</v>
      </c>
      <c r="H88" s="89">
        <v>0.8380141544416464</v>
      </c>
      <c r="I88" s="89" t="e">
        <v>#N/A</v>
      </c>
      <c r="J88" s="89" t="e">
        <v>#N/A</v>
      </c>
      <c r="K88" s="89" t="e">
        <v>#N/A</v>
      </c>
    </row>
    <row r="89" spans="1:11" hidden="1" x14ac:dyDescent="0.25">
      <c r="A89" s="88" t="s">
        <v>622</v>
      </c>
      <c r="B89" s="88">
        <v>2.3318846237755E-2</v>
      </c>
      <c r="C89" s="88">
        <v>2.3961123921015001E-2</v>
      </c>
      <c r="D89" s="88" t="e">
        <v>#N/A</v>
      </c>
      <c r="E89" s="89">
        <v>12.024260311529655</v>
      </c>
      <c r="F89" s="89">
        <v>3.8129943811217926</v>
      </c>
      <c r="G89" s="89">
        <v>13.073313956982279</v>
      </c>
      <c r="H89" s="89">
        <v>1.0291447931557896</v>
      </c>
      <c r="I89" s="89" t="e">
        <v>#N/A</v>
      </c>
      <c r="J89" s="89" t="e">
        <v>#N/A</v>
      </c>
      <c r="K89" s="89" t="e">
        <v>#N/A</v>
      </c>
    </row>
    <row r="90" spans="1:11" hidden="1" x14ac:dyDescent="0.25">
      <c r="A90" s="88" t="s">
        <v>623</v>
      </c>
      <c r="B90" s="88">
        <v>2.3755141782108E-2</v>
      </c>
      <c r="C90" s="88">
        <v>2.4118774061084002E-2</v>
      </c>
      <c r="D90" s="88" t="e">
        <v>#N/A</v>
      </c>
      <c r="E90" s="89">
        <v>13.494249238993961</v>
      </c>
      <c r="F90" s="89">
        <v>0.65794134110184199</v>
      </c>
      <c r="G90" s="89">
        <v>12.63759726601068</v>
      </c>
      <c r="H90" s="89">
        <v>0.99664521333928668</v>
      </c>
      <c r="I90" s="89" t="e">
        <v>#N/A</v>
      </c>
      <c r="J90" s="89" t="e">
        <v>#N/A</v>
      </c>
      <c r="K90" s="89" t="e">
        <v>#N/A</v>
      </c>
    </row>
    <row r="91" spans="1:11" hidden="1" x14ac:dyDescent="0.25">
      <c r="A91" s="88" t="s">
        <v>624</v>
      </c>
      <c r="B91" s="88">
        <v>2.3987639677113998E-2</v>
      </c>
      <c r="C91" s="88">
        <v>2.4334586182157999E-2</v>
      </c>
      <c r="D91" s="88" t="e">
        <v>#N/A</v>
      </c>
      <c r="E91" s="89">
        <v>13.886619240694408</v>
      </c>
      <c r="F91" s="89">
        <v>0.89478893300058981</v>
      </c>
      <c r="G91" s="89">
        <v>12.336610587693976</v>
      </c>
      <c r="H91" s="89">
        <v>0.97412761431159289</v>
      </c>
      <c r="I91" s="89" t="e">
        <v>#N/A</v>
      </c>
      <c r="J91" s="89" t="e">
        <v>#N/A</v>
      </c>
      <c r="K91" s="89" t="e">
        <v>#N/A</v>
      </c>
    </row>
    <row r="92" spans="1:11" hidden="1" x14ac:dyDescent="0.25">
      <c r="A92" s="88" t="s">
        <v>625</v>
      </c>
      <c r="B92" s="88">
        <v>2.4155556838601999E-2</v>
      </c>
      <c r="C92" s="88">
        <v>2.4678962116139E-2</v>
      </c>
      <c r="D92" s="88" t="e">
        <v>#N/A</v>
      </c>
      <c r="E92" s="89">
        <v>13.722980446592947</v>
      </c>
      <c r="F92" s="89">
        <v>1.4151707014993242</v>
      </c>
      <c r="G92" s="89">
        <v>12.834134153417764</v>
      </c>
      <c r="H92" s="89">
        <v>1.0113189029685721</v>
      </c>
      <c r="I92" s="89" t="e">
        <v>#N/A</v>
      </c>
      <c r="J92" s="89" t="e">
        <v>#N/A</v>
      </c>
      <c r="K92" s="89" t="e">
        <v>#N/A</v>
      </c>
    </row>
    <row r="93" spans="1:11" hidden="1" x14ac:dyDescent="0.25">
      <c r="A93" s="88" t="s">
        <v>626</v>
      </c>
      <c r="B93" s="88">
        <v>2.4324909011960001E-2</v>
      </c>
      <c r="C93" s="88">
        <v>2.4767737070018999E-2</v>
      </c>
      <c r="D93" s="88" t="e">
        <v>#N/A</v>
      </c>
      <c r="E93" s="89">
        <v>13.008397956860463</v>
      </c>
      <c r="F93" s="89">
        <v>0.35971915456665116</v>
      </c>
      <c r="G93" s="89">
        <v>11.208845779173448</v>
      </c>
      <c r="H93" s="89">
        <v>0.88926182295694378</v>
      </c>
      <c r="I93" s="89" t="e">
        <v>#N/A</v>
      </c>
      <c r="J93" s="89" t="e">
        <v>#N/A</v>
      </c>
      <c r="K93" s="89" t="e">
        <v>#N/A</v>
      </c>
    </row>
    <row r="94" spans="1:11" hidden="1" x14ac:dyDescent="0.25">
      <c r="A94" s="88" t="s">
        <v>627</v>
      </c>
      <c r="B94" s="88">
        <v>2.4422500208846998E-2</v>
      </c>
      <c r="C94" s="88">
        <v>2.4790695465415999E-2</v>
      </c>
      <c r="D94" s="88" t="e">
        <v>#N/A</v>
      </c>
      <c r="E94" s="89">
        <v>11.564939454142852</v>
      </c>
      <c r="F94" s="89">
        <v>9.2694763886158604E-2</v>
      </c>
      <c r="G94" s="89">
        <v>10.86242731499989</v>
      </c>
      <c r="H94" s="89">
        <v>0.86303496640129929</v>
      </c>
      <c r="I94" s="89" t="e">
        <v>#N/A</v>
      </c>
      <c r="J94" s="89" t="e">
        <v>#N/A</v>
      </c>
      <c r="K94" s="89" t="e">
        <v>#N/A</v>
      </c>
    </row>
    <row r="95" spans="1:11" hidden="1" x14ac:dyDescent="0.25">
      <c r="A95" s="88" t="s">
        <v>628</v>
      </c>
      <c r="B95" s="88">
        <v>2.4629167882684998E-2</v>
      </c>
      <c r="C95" s="88">
        <v>2.4838144239719001E-2</v>
      </c>
      <c r="D95" s="88" t="e">
        <v>#N/A</v>
      </c>
      <c r="E95" s="89">
        <v>11.616268094541461</v>
      </c>
      <c r="F95" s="89">
        <v>0.19139751189793941</v>
      </c>
      <c r="G95" s="89">
        <v>10.2595411233543</v>
      </c>
      <c r="H95" s="89">
        <v>0.81721163796748542</v>
      </c>
      <c r="I95" s="89" t="e">
        <v>#N/A</v>
      </c>
      <c r="J95" s="89" t="e">
        <v>#N/A</v>
      </c>
      <c r="K95" s="89" t="e">
        <v>#N/A</v>
      </c>
    </row>
    <row r="96" spans="1:11" hidden="1" x14ac:dyDescent="0.25">
      <c r="A96" s="88" t="s">
        <v>629</v>
      </c>
      <c r="B96" s="88">
        <v>2.4864535802933001E-2</v>
      </c>
      <c r="C96" s="88">
        <v>2.5058546972767999E-2</v>
      </c>
      <c r="D96" s="88" t="e">
        <v>#N/A</v>
      </c>
      <c r="E96" s="89">
        <v>11.716515844440512</v>
      </c>
      <c r="F96" s="89">
        <v>0.88735587861088483</v>
      </c>
      <c r="G96" s="89">
        <v>10.561860203432571</v>
      </c>
      <c r="H96" s="89">
        <v>0.84021851374782575</v>
      </c>
      <c r="I96" s="89" t="e">
        <v>#N/A</v>
      </c>
      <c r="J96" s="89" t="e">
        <v>#N/A</v>
      </c>
      <c r="K96" s="89" t="e">
        <v>#N/A</v>
      </c>
    </row>
    <row r="97" spans="1:11" hidden="1" x14ac:dyDescent="0.25">
      <c r="A97" s="88" t="s">
        <v>630</v>
      </c>
      <c r="B97" s="88">
        <v>2.5712731681591001E-2</v>
      </c>
      <c r="C97" s="88">
        <v>2.6703912890123999E-2</v>
      </c>
      <c r="D97" s="88" t="e">
        <v>#N/A</v>
      </c>
      <c r="E97" s="89">
        <v>14.691775676074649</v>
      </c>
      <c r="F97" s="89">
        <v>6.5660866894799552</v>
      </c>
      <c r="G97" s="89">
        <v>17.448659010674341</v>
      </c>
      <c r="H97" s="89">
        <v>1.3492809631430402</v>
      </c>
      <c r="I97" s="89" t="e">
        <v>#N/A</v>
      </c>
      <c r="J97" s="89" t="e">
        <v>#N/A</v>
      </c>
      <c r="K97" s="89" t="e">
        <v>#N/A</v>
      </c>
    </row>
    <row r="98" spans="1:11" hidden="1" x14ac:dyDescent="0.25">
      <c r="A98" s="88" t="s">
        <v>631</v>
      </c>
      <c r="B98" s="88">
        <v>2.7160830049132001E-2</v>
      </c>
      <c r="C98" s="88">
        <v>2.8978347387281E-2</v>
      </c>
      <c r="D98" s="88" t="e">
        <v>#N/A</v>
      </c>
      <c r="E98" s="89">
        <v>20.533725025039274</v>
      </c>
      <c r="F98" s="89">
        <v>8.5172330606207325</v>
      </c>
      <c r="G98" s="89">
        <v>26.769358304506131</v>
      </c>
      <c r="H98" s="89">
        <v>1.9963250530213417</v>
      </c>
      <c r="I98" s="89" t="e">
        <v>#N/A</v>
      </c>
      <c r="J98" s="89" t="e">
        <v>#N/A</v>
      </c>
      <c r="K98" s="89" t="e">
        <v>#N/A</v>
      </c>
    </row>
    <row r="99" spans="1:11" hidden="1" x14ac:dyDescent="0.25">
      <c r="A99" s="88" t="s">
        <v>632</v>
      </c>
      <c r="B99" s="88">
        <v>2.8387910619629E-2</v>
      </c>
      <c r="C99" s="88">
        <v>3.0045152127603E-2</v>
      </c>
      <c r="D99" s="88" t="e">
        <v>#N/A</v>
      </c>
      <c r="E99" s="89">
        <v>25.102764345752405</v>
      </c>
      <c r="F99" s="89">
        <v>3.6813857121135607</v>
      </c>
      <c r="G99" s="89">
        <v>31.181485793776666</v>
      </c>
      <c r="H99" s="89">
        <v>2.2875348442660037</v>
      </c>
      <c r="I99" s="89" t="e">
        <v>#N/A</v>
      </c>
      <c r="J99" s="89" t="e">
        <v>#N/A</v>
      </c>
      <c r="K99" s="89" t="e">
        <v>#N/A</v>
      </c>
    </row>
    <row r="100" spans="1:11" hidden="1" x14ac:dyDescent="0.25">
      <c r="A100" s="88" t="s">
        <v>633</v>
      </c>
      <c r="B100" s="88">
        <v>2.9099759608450002E-2</v>
      </c>
      <c r="C100" s="88">
        <v>3.0695647119290001E-2</v>
      </c>
      <c r="D100" s="88" t="e">
        <v>#N/A</v>
      </c>
      <c r="E100" s="89">
        <v>27.201995333855123</v>
      </c>
      <c r="F100" s="89">
        <v>2.1650580730106617</v>
      </c>
      <c r="G100" s="89">
        <v>32.990716646849386</v>
      </c>
      <c r="H100" s="89">
        <v>2.4043590964443862</v>
      </c>
      <c r="I100" s="89" t="e">
        <v>#N/A</v>
      </c>
      <c r="J100" s="89" t="e">
        <v>#N/A</v>
      </c>
      <c r="K100" s="89" t="e">
        <v>#N/A</v>
      </c>
    </row>
    <row r="101" spans="1:11" hidden="1" x14ac:dyDescent="0.25">
      <c r="A101" s="88" t="s">
        <v>634</v>
      </c>
      <c r="B101" s="88">
        <v>3.0026891525181999E-2</v>
      </c>
      <c r="C101" s="88">
        <v>3.1448688900024002E-2</v>
      </c>
      <c r="D101" s="88" t="e">
        <v>#N/A</v>
      </c>
      <c r="E101" s="89">
        <v>28.766626011565521</v>
      </c>
      <c r="F101" s="89">
        <v>2.4532526641563024</v>
      </c>
      <c r="G101" s="89">
        <v>31.248805371946943</v>
      </c>
      <c r="H101" s="89">
        <v>2.2919081332774427</v>
      </c>
      <c r="I101" s="89" t="e">
        <v>#N/A</v>
      </c>
      <c r="J101" s="89" t="e">
        <v>#N/A</v>
      </c>
      <c r="K101" s="89" t="e">
        <v>#N/A</v>
      </c>
    </row>
    <row r="102" spans="1:11" hidden="1" x14ac:dyDescent="0.25">
      <c r="A102" s="88" t="s">
        <v>635</v>
      </c>
      <c r="B102" s="88">
        <v>3.068994491556E-2</v>
      </c>
      <c r="C102" s="88">
        <v>3.1929288562187998E-2</v>
      </c>
      <c r="D102" s="88" t="e">
        <v>#N/A</v>
      </c>
      <c r="E102" s="89">
        <v>29.192850950168548</v>
      </c>
      <c r="F102" s="89">
        <v>1.5282025387189702</v>
      </c>
      <c r="G102" s="89">
        <v>32.383546864043879</v>
      </c>
      <c r="H102" s="89">
        <v>2.3653166973012452</v>
      </c>
      <c r="I102" s="89" t="e">
        <v>#N/A</v>
      </c>
      <c r="J102" s="89" t="e">
        <v>#N/A</v>
      </c>
      <c r="K102" s="89" t="e">
        <v>#N/A</v>
      </c>
    </row>
    <row r="103" spans="1:11" hidden="1" x14ac:dyDescent="0.25">
      <c r="A103" s="88" t="s">
        <v>636</v>
      </c>
      <c r="B103" s="88">
        <v>3.1225266669420999E-2</v>
      </c>
      <c r="C103" s="88">
        <v>3.2313464030032997E-2</v>
      </c>
      <c r="D103" s="88" t="e">
        <v>#N/A</v>
      </c>
      <c r="E103" s="89">
        <v>30.172318284454789</v>
      </c>
      <c r="F103" s="89">
        <v>1.2032071027725744</v>
      </c>
      <c r="G103" s="89">
        <v>32.788220798778454</v>
      </c>
      <c r="H103" s="89">
        <v>2.391356344844775</v>
      </c>
      <c r="I103" s="89" t="e">
        <v>#N/A</v>
      </c>
      <c r="J103" s="89" t="e">
        <v>#N/A</v>
      </c>
      <c r="K103" s="89" t="e">
        <v>#N/A</v>
      </c>
    </row>
    <row r="104" spans="1:11" hidden="1" x14ac:dyDescent="0.25">
      <c r="A104" s="88" t="s">
        <v>637</v>
      </c>
      <c r="B104" s="88">
        <v>3.1697442701634999E-2</v>
      </c>
      <c r="C104" s="88">
        <v>3.2743556289430001E-2</v>
      </c>
      <c r="D104" s="88" t="e">
        <v>#N/A</v>
      </c>
      <c r="E104" s="89">
        <v>31.222156928217125</v>
      </c>
      <c r="F104" s="89">
        <v>1.3310001645050029</v>
      </c>
      <c r="G104" s="89">
        <v>32.678011884531784</v>
      </c>
      <c r="H104" s="89">
        <v>2.3842719218672315</v>
      </c>
      <c r="I104" s="89" t="e">
        <v>#N/A</v>
      </c>
      <c r="J104" s="89" t="e">
        <v>#N/A</v>
      </c>
      <c r="K104" s="89" t="e">
        <v>#N/A</v>
      </c>
    </row>
    <row r="105" spans="1:11" hidden="1" x14ac:dyDescent="0.25">
      <c r="A105" s="88" t="s">
        <v>638</v>
      </c>
      <c r="B105" s="88">
        <v>3.1975866170592997E-2</v>
      </c>
      <c r="C105" s="88">
        <v>3.2849167043979E-2</v>
      </c>
      <c r="D105" s="88" t="e">
        <v>#N/A</v>
      </c>
      <c r="E105" s="89">
        <v>31.453178940448232</v>
      </c>
      <c r="F105" s="89">
        <v>0.32253904742500783</v>
      </c>
      <c r="G105" s="89">
        <v>32.628858870366727</v>
      </c>
      <c r="H105" s="89">
        <v>2.3811105400334487</v>
      </c>
      <c r="I105" s="89" t="e">
        <v>#N/A</v>
      </c>
      <c r="J105" s="89" t="e">
        <v>#N/A</v>
      </c>
      <c r="K105" s="89" t="e">
        <v>#N/A</v>
      </c>
    </row>
    <row r="106" spans="1:11" hidden="1" x14ac:dyDescent="0.25">
      <c r="A106" s="88" t="s">
        <v>639</v>
      </c>
      <c r="B106" s="88">
        <v>3.2367671152864E-2</v>
      </c>
      <c r="C106" s="88">
        <v>3.3173648548068001E-2</v>
      </c>
      <c r="D106" s="88" t="e">
        <v>#N/A</v>
      </c>
      <c r="E106" s="89">
        <v>32.532176788103293</v>
      </c>
      <c r="F106" s="89">
        <v>0.98779218253717271</v>
      </c>
      <c r="G106" s="89">
        <v>33.814916948766324</v>
      </c>
      <c r="H106" s="89">
        <v>2.4570964282936369</v>
      </c>
      <c r="I106" s="89" t="e">
        <v>#N/A</v>
      </c>
      <c r="J106" s="89" t="e">
        <v>#N/A</v>
      </c>
      <c r="K106" s="89" t="e">
        <v>#N/A</v>
      </c>
    </row>
    <row r="107" spans="1:11" hidden="1" x14ac:dyDescent="0.25">
      <c r="A107" s="88" t="s">
        <v>640</v>
      </c>
      <c r="B107" s="88">
        <v>3.2733645913966998E-2</v>
      </c>
      <c r="C107" s="88">
        <v>3.3524147076775999E-2</v>
      </c>
      <c r="D107" s="88" t="e">
        <v>#N/A</v>
      </c>
      <c r="E107" s="89">
        <v>32.906016435007857</v>
      </c>
      <c r="F107" s="89">
        <v>1.0565570687834702</v>
      </c>
      <c r="G107" s="89">
        <v>34.970417891233183</v>
      </c>
      <c r="H107" s="89">
        <v>2.5305332375314293</v>
      </c>
      <c r="I107" s="89" t="e">
        <v>#N/A</v>
      </c>
      <c r="J107" s="89" t="e">
        <v>#N/A</v>
      </c>
      <c r="K107" s="89" t="e">
        <v>#N/A</v>
      </c>
    </row>
    <row r="108" spans="1:11" hidden="1" x14ac:dyDescent="0.25">
      <c r="A108" s="88" t="s">
        <v>641</v>
      </c>
      <c r="B108" s="88">
        <v>3.3405309377817001E-2</v>
      </c>
      <c r="C108" s="88">
        <v>3.4243517255410999E-2</v>
      </c>
      <c r="D108" s="88" t="e">
        <v>#N/A</v>
      </c>
      <c r="E108" s="89">
        <v>34.349217868272184</v>
      </c>
      <c r="F108" s="89">
        <v>2.1458269377816475</v>
      </c>
      <c r="G108" s="89">
        <v>36.654041803080716</v>
      </c>
      <c r="H108" s="89">
        <v>2.6365093746816948</v>
      </c>
      <c r="I108" s="89" t="e">
        <v>#N/A</v>
      </c>
      <c r="J108" s="89" t="e">
        <v>#N/A</v>
      </c>
      <c r="K108" s="89" t="e">
        <v>#N/A</v>
      </c>
    </row>
    <row r="109" spans="1:11" hidden="1" x14ac:dyDescent="0.25">
      <c r="A109" s="88" t="s">
        <v>642</v>
      </c>
      <c r="B109" s="88">
        <v>3.3998041984945E-2</v>
      </c>
      <c r="C109" s="88">
        <v>3.5011862853304002E-2</v>
      </c>
      <c r="D109" s="88" t="e">
        <v>#N/A</v>
      </c>
      <c r="E109" s="89">
        <v>32.222598539718184</v>
      </c>
      <c r="F109" s="89">
        <v>2.2437695058079798</v>
      </c>
      <c r="G109" s="89">
        <v>31.111358089595043</v>
      </c>
      <c r="H109" s="89">
        <v>2.2829769423480695</v>
      </c>
      <c r="I109" s="89" t="e">
        <v>#N/A</v>
      </c>
      <c r="J109" s="89" t="e">
        <v>#N/A</v>
      </c>
      <c r="K109" s="89" t="e">
        <v>#N/A</v>
      </c>
    </row>
    <row r="110" spans="1:11" hidden="1" x14ac:dyDescent="0.25">
      <c r="A110" s="88" t="s">
        <v>643</v>
      </c>
      <c r="B110" s="88">
        <v>3.4257810294338997E-2</v>
      </c>
      <c r="C110" s="88">
        <v>3.5149618564997001E-2</v>
      </c>
      <c r="D110" s="88" t="e">
        <v>#N/A</v>
      </c>
      <c r="E110" s="89">
        <v>26.129467443995892</v>
      </c>
      <c r="F110" s="89">
        <v>0.39345439078801725</v>
      </c>
      <c r="G110" s="89">
        <v>21.296146033588712</v>
      </c>
      <c r="H110" s="89">
        <v>1.62188587416916</v>
      </c>
      <c r="I110" s="89" t="e">
        <v>#N/A</v>
      </c>
      <c r="J110" s="89" t="e">
        <v>#N/A</v>
      </c>
      <c r="K110" s="89" t="e">
        <v>#N/A</v>
      </c>
    </row>
    <row r="111" spans="1:11" hidden="1" x14ac:dyDescent="0.25">
      <c r="A111" s="88" t="s">
        <v>644</v>
      </c>
      <c r="B111" s="88">
        <v>3.4632389948314003E-2</v>
      </c>
      <c r="C111" s="88">
        <v>3.5568992279894997E-2</v>
      </c>
      <c r="D111" s="88" t="e">
        <v>#N/A</v>
      </c>
      <c r="E111" s="89">
        <v>21.996966991882871</v>
      </c>
      <c r="F111" s="89">
        <v>1.193110286879806</v>
      </c>
      <c r="G111" s="89">
        <v>18.385129583741232</v>
      </c>
      <c r="H111" s="89">
        <v>1.4163780293703132</v>
      </c>
      <c r="I111" s="89" t="e">
        <v>#N/A</v>
      </c>
      <c r="J111" s="89" t="e">
        <v>#N/A</v>
      </c>
      <c r="K111" s="89" t="e">
        <v>#N/A</v>
      </c>
    </row>
    <row r="112" spans="1:11" hidden="1" x14ac:dyDescent="0.25">
      <c r="A112" s="88" t="s">
        <v>645</v>
      </c>
      <c r="B112" s="88">
        <v>3.5111741042130003E-2</v>
      </c>
      <c r="C112" s="88">
        <v>3.6646515564716001E-2</v>
      </c>
      <c r="D112" s="88" t="e">
        <v>#N/A</v>
      </c>
      <c r="E112" s="89">
        <v>20.659900681565226</v>
      </c>
      <c r="F112" s="89">
        <v>3.0293894084541195</v>
      </c>
      <c r="G112" s="89">
        <v>19.386685096748813</v>
      </c>
      <c r="H112" s="89">
        <v>1.4876020562521797</v>
      </c>
      <c r="I112" s="89" t="e">
        <v>#N/A</v>
      </c>
      <c r="J112" s="89" t="e">
        <v>#N/A</v>
      </c>
      <c r="K112" s="89" t="e">
        <v>#N/A</v>
      </c>
    </row>
    <row r="113" spans="1:11" hidden="1" x14ac:dyDescent="0.25">
      <c r="A113" s="88" t="s">
        <v>646</v>
      </c>
      <c r="B113" s="88">
        <v>3.5892480982931997E-2</v>
      </c>
      <c r="C113" s="88">
        <v>3.7644450456647001E-2</v>
      </c>
      <c r="D113" s="88" t="e">
        <v>#N/A</v>
      </c>
      <c r="E113" s="89">
        <v>19.53445448334481</v>
      </c>
      <c r="F113" s="89">
        <v>2.7231371838577489</v>
      </c>
      <c r="G113" s="89">
        <v>19.701176021421585</v>
      </c>
      <c r="H113" s="89">
        <v>1.5098536021209696</v>
      </c>
      <c r="I113" s="89" t="e">
        <v>#N/A</v>
      </c>
      <c r="J113" s="89" t="e">
        <v>#N/A</v>
      </c>
      <c r="K113" s="89" t="e">
        <v>#N/A</v>
      </c>
    </row>
    <row r="114" spans="1:11" hidden="1" x14ac:dyDescent="0.25">
      <c r="A114" s="88" t="s">
        <v>647</v>
      </c>
      <c r="B114" s="88">
        <v>3.6407712564607002E-2</v>
      </c>
      <c r="C114" s="88">
        <v>3.8193925305001E-2</v>
      </c>
      <c r="D114" s="88" t="e">
        <v>#N/A</v>
      </c>
      <c r="E114" s="89">
        <v>18.630752400432151</v>
      </c>
      <c r="F114" s="89">
        <v>1.4596436969821047</v>
      </c>
      <c r="G114" s="89">
        <v>19.620345535139315</v>
      </c>
      <c r="H114" s="89">
        <v>1.5041396291680886</v>
      </c>
      <c r="I114" s="89" t="e">
        <v>#N/A</v>
      </c>
      <c r="J114" s="89" t="e">
        <v>#N/A</v>
      </c>
      <c r="K114" s="89" t="e">
        <v>#N/A</v>
      </c>
    </row>
    <row r="115" spans="1:11" hidden="1" x14ac:dyDescent="0.25">
      <c r="A115" s="88" t="s">
        <v>648</v>
      </c>
      <c r="B115" s="88">
        <v>3.6786597255693998E-2</v>
      </c>
      <c r="C115" s="88">
        <v>3.8585755351083002E-2</v>
      </c>
      <c r="D115" s="88" t="e">
        <v>#N/A</v>
      </c>
      <c r="E115" s="89">
        <v>17.810354176155773</v>
      </c>
      <c r="F115" s="89">
        <v>1.0258962464659183</v>
      </c>
      <c r="G115" s="89">
        <v>19.4107673359327</v>
      </c>
      <c r="H115" s="89">
        <v>1.4893078737627796</v>
      </c>
      <c r="I115" s="89" t="e">
        <v>#N/A</v>
      </c>
      <c r="J115" s="89" t="e">
        <v>#N/A</v>
      </c>
      <c r="K115" s="89" t="e">
        <v>#N/A</v>
      </c>
    </row>
    <row r="116" spans="1:11" hidden="1" x14ac:dyDescent="0.25">
      <c r="A116" s="88" t="s">
        <v>649</v>
      </c>
      <c r="B116" s="88">
        <v>3.7195627566259999E-2</v>
      </c>
      <c r="C116" s="88">
        <v>3.8849010908663002E-2</v>
      </c>
      <c r="D116" s="88" t="e">
        <v>#N/A</v>
      </c>
      <c r="E116" s="89">
        <v>17.345831070281868</v>
      </c>
      <c r="F116" s="89">
        <v>0.682260992909689</v>
      </c>
      <c r="G116" s="89">
        <v>18.64627826392795</v>
      </c>
      <c r="H116" s="89">
        <v>1.4350022811831176</v>
      </c>
      <c r="I116" s="89" t="e">
        <v>#N/A</v>
      </c>
      <c r="J116" s="89" t="e">
        <v>#N/A</v>
      </c>
      <c r="K116" s="89" t="e">
        <v>#N/A</v>
      </c>
    </row>
    <row r="117" spans="1:11" hidden="1" x14ac:dyDescent="0.25">
      <c r="A117" s="88" t="s">
        <v>650</v>
      </c>
      <c r="B117" s="88">
        <v>3.7560162134143003E-2</v>
      </c>
      <c r="C117" s="88">
        <v>3.9213286609576001E-2</v>
      </c>
      <c r="D117" s="88" t="e">
        <v>#N/A</v>
      </c>
      <c r="E117" s="89">
        <v>17.464095995891029</v>
      </c>
      <c r="F117" s="89">
        <v>0.93767046417072564</v>
      </c>
      <c r="G117" s="89">
        <v>19.373762376003679</v>
      </c>
      <c r="H117" s="89">
        <v>1.4866865709890487</v>
      </c>
      <c r="I117" s="89" t="e">
        <v>#N/A</v>
      </c>
      <c r="J117" s="89" t="e">
        <v>#N/A</v>
      </c>
      <c r="K117" s="89" t="e">
        <v>#N/A</v>
      </c>
    </row>
    <row r="118" spans="1:11" hidden="1" x14ac:dyDescent="0.25">
      <c r="A118" s="88" t="s">
        <v>651</v>
      </c>
      <c r="B118" s="88">
        <v>3.8076828728438997E-2</v>
      </c>
      <c r="C118" s="88">
        <v>3.9756644201001001E-2</v>
      </c>
      <c r="D118" s="88" t="e">
        <v>#N/A</v>
      </c>
      <c r="E118" s="89">
        <v>17.638456435781702</v>
      </c>
      <c r="F118" s="89">
        <v>1.3856466478693763</v>
      </c>
      <c r="G118" s="89">
        <v>19.844050748274977</v>
      </c>
      <c r="H118" s="89">
        <v>1.5199448873204791</v>
      </c>
      <c r="I118" s="89" t="e">
        <v>#N/A</v>
      </c>
      <c r="J118" s="89" t="e">
        <v>#N/A</v>
      </c>
      <c r="K118" s="89" t="e">
        <v>#N/A</v>
      </c>
    </row>
    <row r="119" spans="1:11" hidden="1" x14ac:dyDescent="0.25">
      <c r="A119" s="88" t="s">
        <v>652</v>
      </c>
      <c r="B119" s="88">
        <v>3.8722661971122001E-2</v>
      </c>
      <c r="C119" s="88">
        <v>4.0367339658823997E-2</v>
      </c>
      <c r="D119" s="88" t="e">
        <v>#N/A</v>
      </c>
      <c r="E119" s="89">
        <v>18.296208350563159</v>
      </c>
      <c r="F119" s="89">
        <v>1.5360840183981539</v>
      </c>
      <c r="G119" s="89">
        <v>20.412726881241518</v>
      </c>
      <c r="H119" s="89">
        <v>1.5600016597723698</v>
      </c>
      <c r="I119" s="89" t="e">
        <v>#N/A</v>
      </c>
      <c r="J119" s="89" t="e">
        <v>#N/A</v>
      </c>
      <c r="K119" s="89" t="e">
        <v>#N/A</v>
      </c>
    </row>
    <row r="120" spans="1:11" hidden="1" x14ac:dyDescent="0.25">
      <c r="A120" s="88" t="s">
        <v>653</v>
      </c>
      <c r="B120" s="88">
        <v>3.9108726903659997E-2</v>
      </c>
      <c r="C120" s="88">
        <v>4.0417852399389997E-2</v>
      </c>
      <c r="D120" s="88" t="e">
        <v>#N/A</v>
      </c>
      <c r="E120" s="89">
        <v>17.073386333103045</v>
      </c>
      <c r="F120" s="89">
        <v>0.12513269636522661</v>
      </c>
      <c r="G120" s="89">
        <v>18.030668689570305</v>
      </c>
      <c r="H120" s="89">
        <v>1.3910387217101361</v>
      </c>
      <c r="I120" s="89" t="e">
        <v>#N/A</v>
      </c>
      <c r="J120" s="89" t="e">
        <v>#N/A</v>
      </c>
      <c r="K120" s="89" t="e">
        <v>#N/A</v>
      </c>
    </row>
    <row r="121" spans="1:11" hidden="1" x14ac:dyDescent="0.25">
      <c r="A121" s="88" t="s">
        <v>654</v>
      </c>
      <c r="B121" s="88">
        <v>3.9555067534107001E-2</v>
      </c>
      <c r="C121" s="88">
        <v>4.1126504033525003E-2</v>
      </c>
      <c r="D121" s="88" t="e">
        <v>#N/A</v>
      </c>
      <c r="E121" s="89">
        <v>16.345134086318147</v>
      </c>
      <c r="F121" s="89">
        <v>1.7533134297499142</v>
      </c>
      <c r="G121" s="89">
        <v>17.464483983159361</v>
      </c>
      <c r="H121" s="89">
        <v>1.3504188720798505</v>
      </c>
      <c r="I121" s="89" t="e">
        <v>#N/A</v>
      </c>
      <c r="J121" s="89" t="e">
        <v>#N/A</v>
      </c>
      <c r="K121" s="89" t="e">
        <v>#N/A</v>
      </c>
    </row>
    <row r="122" spans="1:11" hidden="1" x14ac:dyDescent="0.25">
      <c r="A122" s="88" t="s">
        <v>655</v>
      </c>
      <c r="B122" s="88">
        <v>4.0034418627922001E-2</v>
      </c>
      <c r="C122" s="88">
        <v>4.1862710012829998E-2</v>
      </c>
      <c r="D122" s="88" t="e">
        <v>#N/A</v>
      </c>
      <c r="E122" s="89">
        <v>16.86216452234126</v>
      </c>
      <c r="F122" s="89">
        <v>1.790101047015491</v>
      </c>
      <c r="G122" s="89">
        <v>19.098618198144802</v>
      </c>
      <c r="H122" s="89">
        <v>1.4671729214818408</v>
      </c>
      <c r="I122" s="89" t="e">
        <v>#N/A</v>
      </c>
      <c r="J122" s="89" t="e">
        <v>#N/A</v>
      </c>
      <c r="K122" s="89" t="e">
        <v>#N/A</v>
      </c>
    </row>
    <row r="123" spans="1:11" hidden="1" x14ac:dyDescent="0.25">
      <c r="A123" s="88" t="s">
        <v>656</v>
      </c>
      <c r="B123" s="88">
        <v>4.0446313782378999E-2</v>
      </c>
      <c r="C123" s="88">
        <v>4.2127497553920999E-2</v>
      </c>
      <c r="D123" s="88" t="e">
        <v>#N/A</v>
      </c>
      <c r="E123" s="89">
        <v>16.787532834845642</v>
      </c>
      <c r="F123" s="89">
        <v>0.63251409430935546</v>
      </c>
      <c r="G123" s="89">
        <v>18.438827904981526</v>
      </c>
      <c r="H123" s="89">
        <v>1.4202106879552812</v>
      </c>
      <c r="I123" s="89" t="e">
        <v>#N/A</v>
      </c>
      <c r="J123" s="89" t="e">
        <v>#N/A</v>
      </c>
      <c r="K123" s="89" t="e">
        <v>#N/A</v>
      </c>
    </row>
    <row r="124" spans="1:11" hidden="1" x14ac:dyDescent="0.25">
      <c r="A124" s="88" t="s">
        <v>657</v>
      </c>
      <c r="B124" s="88">
        <v>4.0789323166206003E-2</v>
      </c>
      <c r="C124" s="88">
        <v>4.2329537840587003E-2</v>
      </c>
      <c r="D124" s="88" t="e">
        <v>#N/A</v>
      </c>
      <c r="E124" s="89">
        <v>16.170038726543233</v>
      </c>
      <c r="F124" s="89">
        <v>0.47959242394448598</v>
      </c>
      <c r="G124" s="89">
        <v>15.50767429944344</v>
      </c>
      <c r="H124" s="89">
        <v>1.2086355580936514</v>
      </c>
      <c r="I124" s="89" t="e">
        <v>#N/A</v>
      </c>
      <c r="J124" s="89" t="e">
        <v>#N/A</v>
      </c>
      <c r="K124" s="89" t="e">
        <v>#N/A</v>
      </c>
    </row>
    <row r="125" spans="1:11" hidden="1" x14ac:dyDescent="0.25">
      <c r="A125" s="88" t="s">
        <v>658</v>
      </c>
      <c r="B125" s="88">
        <v>4.2237421533746003E-2</v>
      </c>
      <c r="C125" s="88">
        <v>4.2744320944268999E-2</v>
      </c>
      <c r="D125" s="88" t="e">
        <v>#N/A</v>
      </c>
      <c r="E125" s="89">
        <v>17.677631573674791</v>
      </c>
      <c r="F125" s="89">
        <v>0.97989046146467196</v>
      </c>
      <c r="G125" s="89">
        <v>13.547469615727902</v>
      </c>
      <c r="H125" s="89">
        <v>1.0643813111636202</v>
      </c>
      <c r="I125" s="89" t="e">
        <v>#N/A</v>
      </c>
      <c r="J125" s="89" t="e">
        <v>#N/A</v>
      </c>
      <c r="K125" s="89" t="e">
        <v>#N/A</v>
      </c>
    </row>
    <row r="126" spans="1:11" hidden="1" x14ac:dyDescent="0.25">
      <c r="A126" s="88" t="s">
        <v>659</v>
      </c>
      <c r="B126" s="88">
        <v>4.2844504263326998E-2</v>
      </c>
      <c r="C126" s="88">
        <v>4.3865310914736E-2</v>
      </c>
      <c r="D126" s="88" t="e">
        <v>#N/A</v>
      </c>
      <c r="E126" s="89">
        <v>17.679747628466469</v>
      </c>
      <c r="F126" s="89">
        <v>2.6225471494296881</v>
      </c>
      <c r="G126" s="89">
        <v>14.848920514049402</v>
      </c>
      <c r="H126" s="89">
        <v>1.1604089759097658</v>
      </c>
      <c r="I126" s="89" t="e">
        <v>#N/A</v>
      </c>
      <c r="J126" s="89" t="e">
        <v>#N/A</v>
      </c>
      <c r="K126" s="89" t="e">
        <v>#N/A</v>
      </c>
    </row>
    <row r="127" spans="1:11" hidden="1" x14ac:dyDescent="0.25">
      <c r="A127" s="88" t="s">
        <v>660</v>
      </c>
      <c r="B127" s="88">
        <v>4.3425751591141003E-2</v>
      </c>
      <c r="C127" s="88">
        <v>4.4404072557146998E-2</v>
      </c>
      <c r="D127" s="88" t="e">
        <v>#N/A</v>
      </c>
      <c r="E127" s="89">
        <v>18.047753341522686</v>
      </c>
      <c r="F127" s="89">
        <v>1.2282179954411498</v>
      </c>
      <c r="G127" s="89">
        <v>15.078925248772389</v>
      </c>
      <c r="H127" s="89">
        <v>1.1772760938092874</v>
      </c>
      <c r="I127" s="89" t="e">
        <v>#N/A</v>
      </c>
      <c r="J127" s="89" t="e">
        <v>#N/A</v>
      </c>
      <c r="K127" s="89" t="e">
        <v>#N/A</v>
      </c>
    </row>
    <row r="128" spans="1:11" hidden="1" x14ac:dyDescent="0.25">
      <c r="A128" s="88" t="s">
        <v>661</v>
      </c>
      <c r="B128" s="88">
        <v>4.3814686549672001E-2</v>
      </c>
      <c r="C128" s="88">
        <v>4.4873959012610001E-2</v>
      </c>
      <c r="D128" s="88" t="e">
        <v>#N/A</v>
      </c>
      <c r="E128" s="89">
        <v>17.795260939261915</v>
      </c>
      <c r="F128" s="89">
        <v>1.0582057644786369</v>
      </c>
      <c r="G128" s="89">
        <v>15.508626765587707</v>
      </c>
      <c r="H128" s="89">
        <v>1.2087051042912966</v>
      </c>
      <c r="I128" s="89" t="e">
        <v>#N/A</v>
      </c>
      <c r="J128" s="89" t="e">
        <v>#N/A</v>
      </c>
      <c r="K128" s="89" t="e">
        <v>#N/A</v>
      </c>
    </row>
    <row r="129" spans="1:11" hidden="1" x14ac:dyDescent="0.25">
      <c r="A129" s="88" t="s">
        <v>662</v>
      </c>
      <c r="B129" s="88">
        <v>4.4388763996483997E-2</v>
      </c>
      <c r="C129" s="88">
        <v>4.5696030779451002E-2</v>
      </c>
      <c r="D129" s="88" t="e">
        <v>#N/A</v>
      </c>
      <c r="E129" s="89">
        <v>18.180437661459514</v>
      </c>
      <c r="F129" s="89">
        <v>1.8319572975720622</v>
      </c>
      <c r="G129" s="89">
        <v>16.53200925089482</v>
      </c>
      <c r="H129" s="89">
        <v>1.2831273881921845</v>
      </c>
      <c r="I129" s="89" t="e">
        <v>#N/A</v>
      </c>
      <c r="J129" s="89" t="e">
        <v>#N/A</v>
      </c>
      <c r="K129" s="89" t="e">
        <v>#N/A</v>
      </c>
    </row>
    <row r="130" spans="1:11" hidden="1" x14ac:dyDescent="0.25">
      <c r="A130" s="88" t="s">
        <v>663</v>
      </c>
      <c r="B130" s="88">
        <v>4.4881030200883E-2</v>
      </c>
      <c r="C130" s="88">
        <v>4.6225301599592997E-2</v>
      </c>
      <c r="D130" s="88" t="e">
        <v>#N/A</v>
      </c>
      <c r="E130" s="89">
        <v>17.86966430679151</v>
      </c>
      <c r="F130" s="89">
        <v>1.1582424361898935</v>
      </c>
      <c r="G130" s="89">
        <v>16.270632314658819</v>
      </c>
      <c r="H130" s="89">
        <v>1.2641767097969492</v>
      </c>
      <c r="I130" s="89" t="e">
        <v>#N/A</v>
      </c>
      <c r="J130" s="89" t="e">
        <v>#N/A</v>
      </c>
      <c r="K130" s="89" t="e">
        <v>#N/A</v>
      </c>
    </row>
    <row r="131" spans="1:11" hidden="1" x14ac:dyDescent="0.25">
      <c r="A131" s="88" t="s">
        <v>664</v>
      </c>
      <c r="B131" s="88">
        <v>4.5424962028216997E-2</v>
      </c>
      <c r="C131" s="88">
        <v>4.6616976845756997E-2</v>
      </c>
      <c r="D131" s="88" t="e">
        <v>#N/A</v>
      </c>
      <c r="E131" s="89">
        <v>17.308469294010152</v>
      </c>
      <c r="F131" s="89">
        <v>0.84731788135579134</v>
      </c>
      <c r="G131" s="89">
        <v>15.481914933591302</v>
      </c>
      <c r="H131" s="89">
        <v>1.206754487708217</v>
      </c>
      <c r="I131" s="89" t="e">
        <v>#N/A</v>
      </c>
      <c r="J131" s="89" t="e">
        <v>#N/A</v>
      </c>
      <c r="K131" s="89" t="e">
        <v>#N/A</v>
      </c>
    </row>
    <row r="132" spans="1:11" hidden="1" x14ac:dyDescent="0.25">
      <c r="A132" s="88" t="s">
        <v>665</v>
      </c>
      <c r="B132" s="88">
        <v>4.6112415808491999E-2</v>
      </c>
      <c r="C132" s="88">
        <v>4.7095126402015998E-2</v>
      </c>
      <c r="D132" s="88" t="e">
        <v>#N/A</v>
      </c>
      <c r="E132" s="89">
        <v>17.90825081594911</v>
      </c>
      <c r="F132" s="89">
        <v>1.0256983369836936</v>
      </c>
      <c r="G132" s="89">
        <v>16.520605638924991</v>
      </c>
      <c r="H132" s="89">
        <v>1.2823014024838431</v>
      </c>
      <c r="I132" s="89" t="e">
        <v>#N/A</v>
      </c>
      <c r="J132" s="89" t="e">
        <v>#N/A</v>
      </c>
      <c r="K132" s="89" t="e">
        <v>#N/A</v>
      </c>
    </row>
    <row r="133" spans="1:11" hidden="1" x14ac:dyDescent="0.25">
      <c r="A133" s="88" t="s">
        <v>666</v>
      </c>
      <c r="B133" s="88">
        <v>4.6677878001232E-2</v>
      </c>
      <c r="C133" s="88">
        <v>4.7654401672473999E-2</v>
      </c>
      <c r="D133" s="88" t="e">
        <v>#N/A</v>
      </c>
      <c r="E133" s="89">
        <v>18.00732728109551</v>
      </c>
      <c r="F133" s="89">
        <v>1.1875438356060197</v>
      </c>
      <c r="G133" s="89">
        <v>15.872726827516548</v>
      </c>
      <c r="H133" s="89">
        <v>1.2352521576907805</v>
      </c>
      <c r="I133" s="89" t="e">
        <v>#N/A</v>
      </c>
      <c r="J133" s="89" t="e">
        <v>#N/A</v>
      </c>
      <c r="K133" s="89" t="e">
        <v>#N/A</v>
      </c>
    </row>
    <row r="134" spans="1:11" hidden="1" x14ac:dyDescent="0.25">
      <c r="A134" s="88" t="s">
        <v>667</v>
      </c>
      <c r="B134" s="88">
        <v>4.7493063416521E-2</v>
      </c>
      <c r="C134" s="88">
        <v>4.8990285641621001E-2</v>
      </c>
      <c r="D134" s="88" t="e">
        <v>#N/A</v>
      </c>
      <c r="E134" s="89">
        <v>18.630580995616029</v>
      </c>
      <c r="F134" s="89">
        <v>2.8032750853288491</v>
      </c>
      <c r="G134" s="89">
        <v>17.026073148648415</v>
      </c>
      <c r="H134" s="89">
        <v>1.3188424396505027</v>
      </c>
      <c r="I134" s="89" t="e">
        <v>#N/A</v>
      </c>
      <c r="J134" s="89" t="e">
        <v>#N/A</v>
      </c>
      <c r="K134" s="89" t="e">
        <v>#N/A</v>
      </c>
    </row>
    <row r="135" spans="1:11" hidden="1" x14ac:dyDescent="0.25">
      <c r="A135" s="88" t="s">
        <v>668</v>
      </c>
      <c r="B135" s="88">
        <v>4.8104451183965002E-2</v>
      </c>
      <c r="C135" s="88">
        <v>4.9795366807873997E-2</v>
      </c>
      <c r="D135" s="88" t="e">
        <v>#N/A</v>
      </c>
      <c r="E135" s="89">
        <v>18.934079982642025</v>
      </c>
      <c r="F135" s="89">
        <v>1.6433485857633379</v>
      </c>
      <c r="G135" s="89">
        <v>18.201577827257665</v>
      </c>
      <c r="H135" s="89">
        <v>1.4032651803908225</v>
      </c>
      <c r="I135" s="89" t="e">
        <v>#N/A</v>
      </c>
      <c r="J135" s="89" t="e">
        <v>#N/A</v>
      </c>
      <c r="K135" s="89" t="e">
        <v>#N/A</v>
      </c>
    </row>
    <row r="136" spans="1:11" hidden="1" x14ac:dyDescent="0.25">
      <c r="A136" s="88" t="s">
        <v>669</v>
      </c>
      <c r="B136" s="88">
        <v>4.8955511907265999E-2</v>
      </c>
      <c r="C136" s="88">
        <v>5.0644069459691E-2</v>
      </c>
      <c r="D136" s="88" t="e">
        <v>#N/A</v>
      </c>
      <c r="E136" s="89">
        <v>20.020407565442746</v>
      </c>
      <c r="F136" s="89">
        <v>1.7043807611490491</v>
      </c>
      <c r="G136" s="89">
        <v>19.642386955455351</v>
      </c>
      <c r="H136" s="89">
        <v>1.5056981060245445</v>
      </c>
      <c r="I136" s="89" t="e">
        <v>#N/A</v>
      </c>
      <c r="J136" s="89" t="e">
        <v>#N/A</v>
      </c>
      <c r="K136" s="89" t="e">
        <v>#N/A</v>
      </c>
    </row>
    <row r="137" spans="1:11" hidden="1" x14ac:dyDescent="0.25">
      <c r="A137" s="88" t="s">
        <v>670</v>
      </c>
      <c r="B137" s="88">
        <v>5.1342222289500999E-2</v>
      </c>
      <c r="C137" s="88">
        <v>5.2930743807744998E-2</v>
      </c>
      <c r="D137" s="88" t="e">
        <v>#N/A</v>
      </c>
      <c r="E137" s="89">
        <v>21.556241894360497</v>
      </c>
      <c r="F137" s="89">
        <v>4.5151868174298837</v>
      </c>
      <c r="G137" s="89">
        <v>23.831055537780756</v>
      </c>
      <c r="H137" s="89">
        <v>1.7971918666468412</v>
      </c>
      <c r="I137" s="89" t="e">
        <v>#N/A</v>
      </c>
      <c r="J137" s="89" t="e">
        <v>#N/A</v>
      </c>
      <c r="K137" s="89" t="e">
        <v>#N/A</v>
      </c>
    </row>
    <row r="138" spans="1:11" hidden="1" x14ac:dyDescent="0.25">
      <c r="A138" s="88" t="s">
        <v>671</v>
      </c>
      <c r="B138" s="88">
        <v>5.2529117335026E-2</v>
      </c>
      <c r="C138" s="88">
        <v>5.4183980755536001E-2</v>
      </c>
      <c r="D138" s="88" t="e">
        <v>#N/A</v>
      </c>
      <c r="E138" s="89">
        <v>22.604096460484911</v>
      </c>
      <c r="F138" s="89">
        <v>2.367691926535187</v>
      </c>
      <c r="G138" s="89">
        <v>23.523530611368759</v>
      </c>
      <c r="H138" s="89">
        <v>1.7761007228126235</v>
      </c>
      <c r="I138" s="89" t="e">
        <v>#N/A</v>
      </c>
      <c r="J138" s="89" t="e">
        <v>#N/A</v>
      </c>
      <c r="K138" s="89" t="e">
        <v>#N/A</v>
      </c>
    </row>
    <row r="139" spans="1:11" hidden="1" x14ac:dyDescent="0.25">
      <c r="A139" s="88" t="s">
        <v>672</v>
      </c>
      <c r="B139" s="88">
        <v>5.3609811109441997E-2</v>
      </c>
      <c r="C139" s="88">
        <v>5.4982325466705999E-2</v>
      </c>
      <c r="D139" s="88" t="e">
        <v>#N/A</v>
      </c>
      <c r="E139" s="89">
        <v>23.451659775944034</v>
      </c>
      <c r="F139" s="89">
        <v>1.4733961957721808</v>
      </c>
      <c r="G139" s="89">
        <v>23.822708820108861</v>
      </c>
      <c r="H139" s="89">
        <v>1.796620053524034</v>
      </c>
      <c r="I139" s="89" t="e">
        <v>#N/A</v>
      </c>
      <c r="J139" s="89" t="e">
        <v>#N/A</v>
      </c>
      <c r="K139" s="89" t="e">
        <v>#N/A</v>
      </c>
    </row>
    <row r="140" spans="1:11" hidden="1" x14ac:dyDescent="0.25">
      <c r="A140" s="88" t="s">
        <v>673</v>
      </c>
      <c r="B140" s="88">
        <v>5.4546982931667001E-2</v>
      </c>
      <c r="C140" s="88">
        <v>5.6356936048161999E-2</v>
      </c>
      <c r="D140" s="88" t="e">
        <v>#N/A</v>
      </c>
      <c r="E140" s="89">
        <v>24.494746458651417</v>
      </c>
      <c r="F140" s="89">
        <v>2.5000953848130392</v>
      </c>
      <c r="G140" s="89">
        <v>25.589400374335526</v>
      </c>
      <c r="H140" s="89">
        <v>1.9168711255297399</v>
      </c>
      <c r="I140" s="89" t="e">
        <v>#N/A</v>
      </c>
      <c r="J140" s="89" t="e">
        <v>#N/A</v>
      </c>
      <c r="K140" s="89" t="e">
        <v>#N/A</v>
      </c>
    </row>
    <row r="141" spans="1:11" hidden="1" x14ac:dyDescent="0.25">
      <c r="A141" s="88" t="s">
        <v>674</v>
      </c>
      <c r="B141" s="88">
        <v>5.5436799348668998E-2</v>
      </c>
      <c r="C141" s="88">
        <v>5.7128649874356001E-2</v>
      </c>
      <c r="D141" s="88" t="e">
        <v>#N/A</v>
      </c>
      <c r="E141" s="89">
        <v>24.88926105953324</v>
      </c>
      <c r="F141" s="89">
        <v>1.3693324731751</v>
      </c>
      <c r="G141" s="89">
        <v>25.01884496288924</v>
      </c>
      <c r="H141" s="89">
        <v>1.8782063349858102</v>
      </c>
      <c r="I141" s="89" t="e">
        <v>#N/A</v>
      </c>
      <c r="J141" s="89" t="e">
        <v>#N/A</v>
      </c>
      <c r="K141" s="89" t="e">
        <v>#N/A</v>
      </c>
    </row>
    <row r="142" spans="1:11" hidden="1" x14ac:dyDescent="0.25">
      <c r="A142" s="88" t="s">
        <v>675</v>
      </c>
      <c r="B142" s="88">
        <v>5.6536148282649003E-2</v>
      </c>
      <c r="C142" s="88">
        <v>5.8204182114468997E-2</v>
      </c>
      <c r="D142" s="88" t="e">
        <v>#N/A</v>
      </c>
      <c r="E142" s="89">
        <v>25.968918337210312</v>
      </c>
      <c r="F142" s="89">
        <v>1.8826494980687114</v>
      </c>
      <c r="G142" s="89">
        <v>25.914120839357537</v>
      </c>
      <c r="H142" s="89">
        <v>1.9388045978810275</v>
      </c>
      <c r="I142" s="89" t="e">
        <v>#N/A</v>
      </c>
      <c r="J142" s="89" t="e">
        <v>#N/A</v>
      </c>
      <c r="K142" s="89" t="e">
        <v>#N/A</v>
      </c>
    </row>
    <row r="143" spans="1:11" hidden="1" x14ac:dyDescent="0.25">
      <c r="A143" s="88" t="s">
        <v>676</v>
      </c>
      <c r="B143" s="88">
        <v>5.8114848311197002E-2</v>
      </c>
      <c r="C143" s="88">
        <v>5.9860720299724002E-2</v>
      </c>
      <c r="D143" s="88" t="e">
        <v>#N/A</v>
      </c>
      <c r="E143" s="89">
        <v>27.935931515137689</v>
      </c>
      <c r="F143" s="89">
        <v>2.8460810290180216</v>
      </c>
      <c r="G143" s="89">
        <v>28.409700392599426</v>
      </c>
      <c r="H143" s="89">
        <v>2.1056605847624033</v>
      </c>
      <c r="I143" s="89" t="e">
        <v>#N/A</v>
      </c>
      <c r="J143" s="89" t="e">
        <v>#N/A</v>
      </c>
      <c r="K143" s="89" t="e">
        <v>#N/A</v>
      </c>
    </row>
    <row r="144" spans="1:11" hidden="1" x14ac:dyDescent="0.25">
      <c r="A144" s="88" t="s">
        <v>677</v>
      </c>
      <c r="B144" s="88">
        <v>5.9318963504416997E-2</v>
      </c>
      <c r="C144" s="88">
        <v>6.0982478930467002E-2</v>
      </c>
      <c r="D144" s="88" t="e">
        <v>#N/A</v>
      </c>
      <c r="E144" s="89">
        <v>28.63989549099464</v>
      </c>
      <c r="F144" s="89">
        <v>1.8739477659579284</v>
      </c>
      <c r="G144" s="89">
        <v>29.487876112498412</v>
      </c>
      <c r="H144" s="89">
        <v>2.1768302130425132</v>
      </c>
      <c r="I144" s="89" t="e">
        <v>#N/A</v>
      </c>
      <c r="J144" s="89" t="e">
        <v>#N/A</v>
      </c>
      <c r="K144" s="89" t="e">
        <v>#N/A</v>
      </c>
    </row>
    <row r="145" spans="1:11" hidden="1" x14ac:dyDescent="0.25">
      <c r="A145" s="88" t="s">
        <v>678</v>
      </c>
      <c r="B145" s="88">
        <v>5.9977717037531998E-2</v>
      </c>
      <c r="C145" s="88">
        <v>6.1563639674767003E-2</v>
      </c>
      <c r="D145" s="88" t="e">
        <v>#N/A</v>
      </c>
      <c r="E145" s="89">
        <v>28.492809882979174</v>
      </c>
      <c r="F145" s="89">
        <v>0.95299626137312909</v>
      </c>
      <c r="G145" s="89">
        <v>29.187729809074938</v>
      </c>
      <c r="H145" s="89">
        <v>2.1570724896336824</v>
      </c>
      <c r="I145" s="89" t="e">
        <v>#N/A</v>
      </c>
      <c r="J145" s="89" t="e">
        <v>#N/A</v>
      </c>
      <c r="K145" s="89" t="e">
        <v>#N/A</v>
      </c>
    </row>
    <row r="146" spans="1:11" hidden="1" x14ac:dyDescent="0.25">
      <c r="A146" s="88" t="s">
        <v>679</v>
      </c>
      <c r="B146" s="88">
        <v>6.0886183433500003E-2</v>
      </c>
      <c r="C146" s="88">
        <v>6.2518257342412994E-2</v>
      </c>
      <c r="D146" s="88" t="e">
        <v>#N/A</v>
      </c>
      <c r="E146" s="89">
        <v>28.200160304504717</v>
      </c>
      <c r="F146" s="89">
        <v>1.5506192822404952</v>
      </c>
      <c r="G146" s="89">
        <v>27.613579965124657</v>
      </c>
      <c r="H146" s="89">
        <v>2.0527567998251506</v>
      </c>
      <c r="I146" s="89" t="e">
        <v>#N/A</v>
      </c>
      <c r="J146" s="89" t="e">
        <v>#N/A</v>
      </c>
      <c r="K146" s="89" t="e">
        <v>#N/A</v>
      </c>
    </row>
    <row r="147" spans="1:11" hidden="1" x14ac:dyDescent="0.25">
      <c r="A147" s="88" t="s">
        <v>680</v>
      </c>
      <c r="B147" s="88">
        <v>6.1942481999368998E-2</v>
      </c>
      <c r="C147" s="88">
        <v>6.3951793227352005E-2</v>
      </c>
      <c r="D147" s="88" t="e">
        <v>#N/A</v>
      </c>
      <c r="E147" s="89">
        <v>28.766632764364065</v>
      </c>
      <c r="F147" s="89">
        <v>2.2929875941479327</v>
      </c>
      <c r="G147" s="89">
        <v>28.42920401429696</v>
      </c>
      <c r="H147" s="89">
        <v>2.1069528622360112</v>
      </c>
      <c r="I147" s="89" t="e">
        <v>#N/A</v>
      </c>
      <c r="J147" s="89" t="e">
        <v>#N/A</v>
      </c>
      <c r="K147" s="89" t="e">
        <v>#N/A</v>
      </c>
    </row>
    <row r="148" spans="1:11" hidden="1" x14ac:dyDescent="0.25">
      <c r="A148" s="88" t="s">
        <v>681</v>
      </c>
      <c r="B148" s="88">
        <v>6.3567107601118E-2</v>
      </c>
      <c r="C148" s="88">
        <v>6.5742713558203006E-2</v>
      </c>
      <c r="D148" s="88" t="e">
        <v>#N/A</v>
      </c>
      <c r="E148" s="89">
        <v>29.846681455461077</v>
      </c>
      <c r="F148" s="89">
        <v>2.8004223814087403</v>
      </c>
      <c r="G148" s="89">
        <v>29.813252093671959</v>
      </c>
      <c r="H148" s="89">
        <v>2.1982013634968656</v>
      </c>
      <c r="I148" s="89" t="e">
        <v>#N/A</v>
      </c>
      <c r="J148" s="89" t="e">
        <v>#N/A</v>
      </c>
      <c r="K148" s="89" t="e">
        <v>#N/A</v>
      </c>
    </row>
    <row r="149" spans="1:11" hidden="1" x14ac:dyDescent="0.25">
      <c r="A149" s="88" t="s">
        <v>682</v>
      </c>
      <c r="B149" s="88">
        <v>6.5615113636636996E-2</v>
      </c>
      <c r="C149" s="88">
        <v>6.8491929383317995E-2</v>
      </c>
      <c r="D149" s="88" t="e">
        <v>#N/A</v>
      </c>
      <c r="E149" s="89">
        <v>27.799519986992593</v>
      </c>
      <c r="F149" s="89">
        <v>4.1817802708753016</v>
      </c>
      <c r="G149" s="89">
        <v>29.39914396837937</v>
      </c>
      <c r="H149" s="89">
        <v>2.1709936190029921</v>
      </c>
      <c r="I149" s="89" t="e">
        <v>#N/A</v>
      </c>
      <c r="J149" s="89" t="e">
        <v>#N/A</v>
      </c>
      <c r="K149" s="89" t="e">
        <v>#N/A</v>
      </c>
    </row>
    <row r="150" spans="1:11" hidden="1" x14ac:dyDescent="0.25">
      <c r="A150" s="88" t="s">
        <v>683</v>
      </c>
      <c r="B150" s="88">
        <v>6.7226824128553006E-2</v>
      </c>
      <c r="C150" s="88">
        <v>7.0515962034906995E-2</v>
      </c>
      <c r="D150" s="88" t="e">
        <v>#N/A</v>
      </c>
      <c r="E150" s="89">
        <v>27.98011377154188</v>
      </c>
      <c r="F150" s="89">
        <v>2.9551403644382912</v>
      </c>
      <c r="G150" s="89">
        <v>30.141715414112213</v>
      </c>
      <c r="H150" s="89">
        <v>2.2197255487429901</v>
      </c>
      <c r="I150" s="89" t="e">
        <v>#N/A</v>
      </c>
      <c r="J150" s="89" t="e">
        <v>#N/A</v>
      </c>
      <c r="K150" s="89" t="e">
        <v>#N/A</v>
      </c>
    </row>
    <row r="151" spans="1:11" hidden="1" x14ac:dyDescent="0.25">
      <c r="A151" s="88" t="s">
        <v>684</v>
      </c>
      <c r="B151" s="88">
        <v>6.8664872228650004E-2</v>
      </c>
      <c r="C151" s="88">
        <v>7.1976128804822001E-2</v>
      </c>
      <c r="D151" s="88" t="e">
        <v>#N/A</v>
      </c>
      <c r="E151" s="89">
        <v>28.0826602587235</v>
      </c>
      <c r="F151" s="89">
        <v>2.0706897102136912</v>
      </c>
      <c r="G151" s="89">
        <v>30.907756617908831</v>
      </c>
      <c r="H151" s="89">
        <v>2.2697313308550626</v>
      </c>
      <c r="I151" s="89" t="e">
        <v>#N/A</v>
      </c>
      <c r="J151" s="89" t="e">
        <v>#N/A</v>
      </c>
      <c r="K151" s="89" t="e">
        <v>#N/A</v>
      </c>
    </row>
    <row r="152" spans="1:11" hidden="1" x14ac:dyDescent="0.25">
      <c r="A152" s="88" t="s">
        <v>685</v>
      </c>
      <c r="B152" s="88">
        <v>7.0213436998917994E-2</v>
      </c>
      <c r="C152" s="88">
        <v>7.3134772465286005E-2</v>
      </c>
      <c r="D152" s="88" t="e">
        <v>#N/A</v>
      </c>
      <c r="E152" s="89">
        <v>28.721027681543699</v>
      </c>
      <c r="F152" s="89">
        <v>1.6097610134130802</v>
      </c>
      <c r="G152" s="89">
        <v>29.770668161920398</v>
      </c>
      <c r="H152" s="89">
        <v>2.1954071856879365</v>
      </c>
      <c r="I152" s="89" t="e">
        <v>#N/A</v>
      </c>
      <c r="J152" s="89" t="e">
        <v>#N/A</v>
      </c>
      <c r="K152" s="89" t="e">
        <v>#N/A</v>
      </c>
    </row>
    <row r="153" spans="1:11" hidden="1" x14ac:dyDescent="0.25">
      <c r="A153" s="88" t="s">
        <v>686</v>
      </c>
      <c r="B153" s="88">
        <v>7.1275470432417998E-2</v>
      </c>
      <c r="C153" s="88">
        <v>7.4177706026373996E-2</v>
      </c>
      <c r="D153" s="88" t="e">
        <v>#N/A</v>
      </c>
      <c r="E153" s="89">
        <v>28.570680973358307</v>
      </c>
      <c r="F153" s="89">
        <v>1.4260433524737159</v>
      </c>
      <c r="G153" s="89">
        <v>29.843268114184873</v>
      </c>
      <c r="H153" s="89">
        <v>2.2001703832302599</v>
      </c>
      <c r="I153" s="89" t="e">
        <v>#N/A</v>
      </c>
      <c r="J153" s="89" t="e">
        <v>#N/A</v>
      </c>
      <c r="K153" s="89" t="e">
        <v>#N/A</v>
      </c>
    </row>
    <row r="154" spans="1:11" hidden="1" x14ac:dyDescent="0.25">
      <c r="A154" s="88" t="s">
        <v>687</v>
      </c>
      <c r="B154" s="88">
        <v>7.2271488120529997E-2</v>
      </c>
      <c r="C154" s="88">
        <v>7.5052121440012998E-2</v>
      </c>
      <c r="D154" s="88" t="e">
        <v>#N/A</v>
      </c>
      <c r="E154" s="89">
        <v>27.832352071833988</v>
      </c>
      <c r="F154" s="89">
        <v>1.1788116140017957</v>
      </c>
      <c r="G154" s="89">
        <v>28.946269346091835</v>
      </c>
      <c r="H154" s="89">
        <v>2.1411473121453861</v>
      </c>
      <c r="I154" s="89" t="e">
        <v>#N/A</v>
      </c>
      <c r="J154" s="89" t="e">
        <v>#N/A</v>
      </c>
      <c r="K154" s="89" t="e">
        <v>#N/A</v>
      </c>
    </row>
    <row r="155" spans="1:11" hidden="1" x14ac:dyDescent="0.25">
      <c r="A155" s="88" t="s">
        <v>688</v>
      </c>
      <c r="B155" s="88">
        <v>7.3544494264979998E-2</v>
      </c>
      <c r="C155" s="88">
        <v>7.6441272516911005E-2</v>
      </c>
      <c r="D155" s="88" t="e">
        <v>#N/A</v>
      </c>
      <c r="E155" s="89">
        <v>26.550264523034393</v>
      </c>
      <c r="F155" s="89">
        <v>1.850915137699749</v>
      </c>
      <c r="G155" s="89">
        <v>27.698551126962379</v>
      </c>
      <c r="H155" s="89">
        <v>2.0584177020977368</v>
      </c>
      <c r="I155" s="89" t="e">
        <v>#N/A</v>
      </c>
      <c r="J155" s="89" t="e">
        <v>#N/A</v>
      </c>
      <c r="K155" s="89" t="e">
        <v>#N/A</v>
      </c>
    </row>
    <row r="156" spans="1:11" hidden="1" x14ac:dyDescent="0.25">
      <c r="A156" s="88" t="s">
        <v>689</v>
      </c>
      <c r="B156" s="88">
        <v>7.5060048571127996E-2</v>
      </c>
      <c r="C156" s="88">
        <v>7.8004599936229005E-2</v>
      </c>
      <c r="D156" s="88" t="e">
        <v>#N/A</v>
      </c>
      <c r="E156" s="89">
        <v>26.536345439580877</v>
      </c>
      <c r="F156" s="89">
        <v>2.0451352624619723</v>
      </c>
      <c r="G156" s="89">
        <v>27.913133910431618</v>
      </c>
      <c r="H156" s="89">
        <v>2.0726981633786501</v>
      </c>
      <c r="I156" s="89" t="e">
        <v>#N/A</v>
      </c>
      <c r="J156" s="89" t="e">
        <v>#N/A</v>
      </c>
      <c r="K156" s="89" t="e">
        <v>#N/A</v>
      </c>
    </row>
    <row r="157" spans="1:11" hidden="1" x14ac:dyDescent="0.25">
      <c r="A157" s="88" t="s">
        <v>690</v>
      </c>
      <c r="B157" s="88">
        <v>7.6456481314983005E-2</v>
      </c>
      <c r="C157" s="88">
        <v>7.9452366716772999E-2</v>
      </c>
      <c r="D157" s="88" t="e">
        <v>#N/A</v>
      </c>
      <c r="E157" s="89">
        <v>27.474810798715723</v>
      </c>
      <c r="F157" s="89">
        <v>1.8560018021085645</v>
      </c>
      <c r="G157" s="89">
        <v>29.057292805477218</v>
      </c>
      <c r="H157" s="89">
        <v>2.1484730965826815</v>
      </c>
      <c r="I157" s="89" t="e">
        <v>#N/A</v>
      </c>
      <c r="J157" s="89" t="e">
        <v>#N/A</v>
      </c>
      <c r="K157" s="89" t="e">
        <v>#N/A</v>
      </c>
    </row>
    <row r="158" spans="1:11" hidden="1" x14ac:dyDescent="0.25">
      <c r="A158" s="88" t="s">
        <v>691</v>
      </c>
      <c r="B158" s="88">
        <v>7.8152867893202999E-2</v>
      </c>
      <c r="C158" s="88">
        <v>8.1248037796554998E-2</v>
      </c>
      <c r="D158" s="88" t="e">
        <v>#N/A</v>
      </c>
      <c r="E158" s="89">
        <v>28.358953519498709</v>
      </c>
      <c r="F158" s="89">
        <v>2.2600599000192068</v>
      </c>
      <c r="G158" s="89">
        <v>29.9588972091126</v>
      </c>
      <c r="H158" s="89">
        <v>2.2077516340572867</v>
      </c>
      <c r="I158" s="89" t="e">
        <v>#N/A</v>
      </c>
      <c r="J158" s="89" t="e">
        <v>#N/A</v>
      </c>
      <c r="K158" s="89" t="e">
        <v>#N/A</v>
      </c>
    </row>
    <row r="159" spans="1:11" hidden="1" x14ac:dyDescent="0.25">
      <c r="A159" s="88" t="s">
        <v>692</v>
      </c>
      <c r="B159" s="88">
        <v>7.9656936920788998E-2</v>
      </c>
      <c r="C159" s="88">
        <v>8.2780138381123997E-2</v>
      </c>
      <c r="D159" s="88" t="e">
        <v>#N/A</v>
      </c>
      <c r="E159" s="89">
        <v>28.598232343354368</v>
      </c>
      <c r="F159" s="89">
        <v>1.8857077981444537</v>
      </c>
      <c r="G159" s="89">
        <v>29.441465522063194</v>
      </c>
      <c r="H159" s="89">
        <v>2.1737778898299087</v>
      </c>
      <c r="I159" s="89" t="e">
        <v>#N/A</v>
      </c>
      <c r="J159" s="89" t="e">
        <v>#N/A</v>
      </c>
      <c r="K159" s="89" t="e">
        <v>#N/A</v>
      </c>
    </row>
    <row r="160" spans="1:11" hidden="1" x14ac:dyDescent="0.25">
      <c r="A160" s="88" t="s">
        <v>693</v>
      </c>
      <c r="B160" s="88">
        <v>8.1801099141324995E-2</v>
      </c>
      <c r="C160" s="88">
        <v>8.4794375949165002E-2</v>
      </c>
      <c r="D160" s="88" t="e">
        <v>#N/A</v>
      </c>
      <c r="E160" s="89">
        <v>28.684633025345164</v>
      </c>
      <c r="F160" s="89">
        <v>2.4332377396705462</v>
      </c>
      <c r="G160" s="89">
        <v>28.979123860008116</v>
      </c>
      <c r="H160" s="89">
        <v>2.1433157902365663</v>
      </c>
      <c r="I160" s="89" t="e">
        <v>#N/A</v>
      </c>
      <c r="J160" s="89" t="e">
        <v>#N/A</v>
      </c>
      <c r="K160" s="89" t="e">
        <v>#N/A</v>
      </c>
    </row>
    <row r="161" spans="1:11" hidden="1" x14ac:dyDescent="0.25">
      <c r="A161" s="88" t="s">
        <v>694</v>
      </c>
      <c r="B161" s="88">
        <v>8.5865535761614001E-2</v>
      </c>
      <c r="C161" s="88">
        <v>8.9192325919937004E-2</v>
      </c>
      <c r="D161" s="88" t="e">
        <v>#N/A</v>
      </c>
      <c r="E161" s="89">
        <v>30.862435500942166</v>
      </c>
      <c r="F161" s="89">
        <v>5.1866057407021993</v>
      </c>
      <c r="G161" s="89">
        <v>30.22311785198568</v>
      </c>
      <c r="H161" s="89">
        <v>2.2250521461833817</v>
      </c>
      <c r="I161" s="89" t="e">
        <v>#N/A</v>
      </c>
      <c r="J161" s="89" t="e">
        <v>#N/A</v>
      </c>
      <c r="K161" s="89" t="e">
        <v>#N/A</v>
      </c>
    </row>
    <row r="162" spans="1:11" hidden="1" x14ac:dyDescent="0.25">
      <c r="A162" s="88" t="s">
        <v>695</v>
      </c>
      <c r="B162" s="88">
        <v>8.9239653758488996E-2</v>
      </c>
      <c r="C162" s="88">
        <v>9.2976970190023003E-2</v>
      </c>
      <c r="D162" s="88" t="e">
        <v>#N/A</v>
      </c>
      <c r="E162" s="89">
        <v>32.744116526823341</v>
      </c>
      <c r="F162" s="89">
        <v>4.2432397978759528</v>
      </c>
      <c r="G162" s="89">
        <v>31.852374280871754</v>
      </c>
      <c r="H162" s="89">
        <v>2.3310262450996433</v>
      </c>
      <c r="I162" s="89" t="e">
        <v>#N/A</v>
      </c>
      <c r="J162" s="89" t="e">
        <v>#N/A</v>
      </c>
      <c r="K162" s="89" t="e">
        <v>#N/A</v>
      </c>
    </row>
    <row r="163" spans="1:11" hidden="1" x14ac:dyDescent="0.25">
      <c r="A163" s="88" t="s">
        <v>696</v>
      </c>
      <c r="B163" s="88">
        <v>9.2498950048831005E-2</v>
      </c>
      <c r="C163" s="88">
        <v>9.7068961240045007E-2</v>
      </c>
      <c r="D163" s="88" t="e">
        <v>#N/A</v>
      </c>
      <c r="E163" s="89">
        <v>34.710729149564166</v>
      </c>
      <c r="F163" s="89">
        <v>4.4010802262742565</v>
      </c>
      <c r="G163" s="89">
        <v>34.86271469707318</v>
      </c>
      <c r="H163" s="89">
        <v>2.5237126646917574</v>
      </c>
      <c r="I163" s="89" t="e">
        <v>#N/A</v>
      </c>
      <c r="J163" s="89" t="e">
        <v>#N/A</v>
      </c>
      <c r="K163" s="89" t="e">
        <v>#N/A</v>
      </c>
    </row>
    <row r="164" spans="1:11" hidden="1" x14ac:dyDescent="0.25">
      <c r="A164" s="88" t="s">
        <v>697</v>
      </c>
      <c r="B164" s="88">
        <v>9.7512043769908005E-2</v>
      </c>
      <c r="C164" s="88">
        <v>0.101608029812255</v>
      </c>
      <c r="D164" s="88" t="e">
        <v>#N/A</v>
      </c>
      <c r="E164" s="89">
        <v>38.879462304929888</v>
      </c>
      <c r="F164" s="89">
        <v>4.6761276871864155</v>
      </c>
      <c r="G164" s="89">
        <v>38.932584852826402</v>
      </c>
      <c r="H164" s="89">
        <v>2.7780427578621092</v>
      </c>
      <c r="I164" s="89" t="e">
        <v>#N/A</v>
      </c>
      <c r="J164" s="89" t="e">
        <v>#N/A</v>
      </c>
      <c r="K164" s="89" t="e">
        <v>#N/A</v>
      </c>
    </row>
    <row r="165" spans="1:11" hidden="1" x14ac:dyDescent="0.25">
      <c r="A165" s="88" t="s">
        <v>698</v>
      </c>
      <c r="B165" s="88">
        <v>0.102993008486838</v>
      </c>
      <c r="C165" s="88">
        <v>0.106326938259655</v>
      </c>
      <c r="D165" s="88" t="e">
        <v>#N/A</v>
      </c>
      <c r="E165" s="89">
        <v>44.499935057593135</v>
      </c>
      <c r="F165" s="89">
        <v>4.6442278785636448</v>
      </c>
      <c r="G165" s="89">
        <v>43.340828337088631</v>
      </c>
      <c r="H165" s="89">
        <v>3.0459258889333762</v>
      </c>
      <c r="I165" s="89" t="e">
        <v>#N/A</v>
      </c>
      <c r="J165" s="89" t="e">
        <v>#N/A</v>
      </c>
      <c r="K165" s="89" t="e">
        <v>#N/A</v>
      </c>
    </row>
    <row r="166" spans="1:11" hidden="1" x14ac:dyDescent="0.25">
      <c r="A166" s="88" t="s">
        <v>699</v>
      </c>
      <c r="B166" s="88">
        <v>0.107954431404381</v>
      </c>
      <c r="C166" s="88">
        <v>0.111886136796714</v>
      </c>
      <c r="D166" s="88" t="e">
        <v>#N/A</v>
      </c>
      <c r="E166" s="89">
        <v>49.373472460316805</v>
      </c>
      <c r="F166" s="89">
        <v>5.2284008437101681</v>
      </c>
      <c r="G166" s="89">
        <v>49.07791365516745</v>
      </c>
      <c r="H166" s="89">
        <v>3.3834709415488939</v>
      </c>
      <c r="I166" s="89" t="e">
        <v>#N/A</v>
      </c>
      <c r="J166" s="89" t="e">
        <v>#N/A</v>
      </c>
      <c r="K166" s="89" t="e">
        <v>#N/A</v>
      </c>
    </row>
    <row r="167" spans="1:11" hidden="1" x14ac:dyDescent="0.25">
      <c r="A167" s="88" t="s">
        <v>700</v>
      </c>
      <c r="B167" s="88">
        <v>0.113517202183875</v>
      </c>
      <c r="C167" s="88">
        <v>0.118232961499685</v>
      </c>
      <c r="D167" s="88" t="e">
        <v>#N/A</v>
      </c>
      <c r="E167" s="89">
        <v>54.351734033106247</v>
      </c>
      <c r="F167" s="89">
        <v>5.6725747127211568</v>
      </c>
      <c r="G167" s="89">
        <v>54.671629090853344</v>
      </c>
      <c r="H167" s="89">
        <v>3.7013049925666675</v>
      </c>
      <c r="I167" s="89" t="e">
        <v>#N/A</v>
      </c>
      <c r="J167" s="89" t="e">
        <v>#N/A</v>
      </c>
      <c r="K167" s="89" t="e">
        <v>#N/A</v>
      </c>
    </row>
    <row r="168" spans="1:11" hidden="1" x14ac:dyDescent="0.25">
      <c r="A168" s="88" t="s">
        <v>701</v>
      </c>
      <c r="B168" s="88">
        <v>0.12625587888394699</v>
      </c>
      <c r="C168" s="88">
        <v>0.131326709391061</v>
      </c>
      <c r="D168" s="88" t="e">
        <v>#N/A</v>
      </c>
      <c r="E168" s="89">
        <v>68.206497714033688</v>
      </c>
      <c r="F168" s="89">
        <v>11.074532622115619</v>
      </c>
      <c r="G168" s="89">
        <v>68.357647495691737</v>
      </c>
      <c r="H168" s="89">
        <v>4.4366030628076425</v>
      </c>
      <c r="I168" s="89" t="e">
        <v>#N/A</v>
      </c>
      <c r="J168" s="89" t="e">
        <v>#N/A</v>
      </c>
      <c r="K168" s="89" t="e">
        <v>#N/A</v>
      </c>
    </row>
    <row r="169" spans="1:11" hidden="1" x14ac:dyDescent="0.25">
      <c r="A169" s="88" t="s">
        <v>702</v>
      </c>
      <c r="B169" s="88">
        <v>0.13299549962287399</v>
      </c>
      <c r="C169" s="88">
        <v>0.139145647129919</v>
      </c>
      <c r="D169" s="88" t="e">
        <v>#N/A</v>
      </c>
      <c r="E169" s="89">
        <v>73.949281127604237</v>
      </c>
      <c r="F169" s="89">
        <v>5.9538061793469543</v>
      </c>
      <c r="G169" s="89">
        <v>75.130902803609374</v>
      </c>
      <c r="H169" s="89">
        <v>4.7804434685597474</v>
      </c>
      <c r="I169" s="89" t="e">
        <v>#N/A</v>
      </c>
      <c r="J169" s="89" t="e">
        <v>#N/A</v>
      </c>
      <c r="K169" s="89" t="e">
        <v>#N/A</v>
      </c>
    </row>
    <row r="170" spans="1:11" hidden="1" x14ac:dyDescent="0.25">
      <c r="A170" s="88" t="s">
        <v>703</v>
      </c>
      <c r="B170" s="88">
        <v>0.139890117231354</v>
      </c>
      <c r="C170" s="88">
        <v>0.145700479914364</v>
      </c>
      <c r="D170" s="88" t="e">
        <v>#N/A</v>
      </c>
      <c r="E170" s="89">
        <v>78.995500744151599</v>
      </c>
      <c r="F170" s="89">
        <v>4.7107709940252818</v>
      </c>
      <c r="G170" s="89">
        <v>79.327998393263172</v>
      </c>
      <c r="H170" s="89">
        <v>4.987438956460033</v>
      </c>
      <c r="I170" s="89" t="e">
        <v>#N/A</v>
      </c>
      <c r="J170" s="89" t="e">
        <v>#N/A</v>
      </c>
      <c r="K170" s="89" t="e">
        <v>#N/A</v>
      </c>
    </row>
    <row r="171" spans="1:11" hidden="1" x14ac:dyDescent="0.25">
      <c r="A171" s="88" t="s">
        <v>704</v>
      </c>
      <c r="B171" s="88">
        <v>0.14696269708666401</v>
      </c>
      <c r="C171" s="88">
        <v>0.15265050563539601</v>
      </c>
      <c r="D171" s="88" t="e">
        <v>#N/A</v>
      </c>
      <c r="E171" s="89">
        <v>84.49453715852016</v>
      </c>
      <c r="F171" s="89">
        <v>4.7700774390838863</v>
      </c>
      <c r="G171" s="89">
        <v>84.404748072037833</v>
      </c>
      <c r="H171" s="89">
        <v>5.2319637538595476</v>
      </c>
      <c r="I171" s="89" t="e">
        <v>#N/A</v>
      </c>
      <c r="J171" s="89" t="e">
        <v>#N/A</v>
      </c>
      <c r="K171" s="89" t="e">
        <v>#N/A</v>
      </c>
    </row>
    <row r="172" spans="1:11" hidden="1" x14ac:dyDescent="0.25">
      <c r="A172" s="88" t="s">
        <v>705</v>
      </c>
      <c r="B172" s="88">
        <v>0.162656416386952</v>
      </c>
      <c r="C172" s="88">
        <v>0.16810148984444401</v>
      </c>
      <c r="D172" s="88" t="e">
        <v>#N/A</v>
      </c>
      <c r="E172" s="89">
        <v>98.843802949317336</v>
      </c>
      <c r="F172" s="89">
        <v>10.121803491403103</v>
      </c>
      <c r="G172" s="89">
        <v>98.246036913134873</v>
      </c>
      <c r="H172" s="89">
        <v>5.8685689963846821</v>
      </c>
      <c r="I172" s="89" t="e">
        <v>#N/A</v>
      </c>
      <c r="J172" s="89" t="e">
        <v>#N/A</v>
      </c>
      <c r="K172" s="89" t="e">
        <v>#N/A</v>
      </c>
    </row>
    <row r="173" spans="1:11" hidden="1" x14ac:dyDescent="0.25">
      <c r="A173" s="88" t="s">
        <v>706</v>
      </c>
      <c r="B173" s="88">
        <v>0.180355086174049</v>
      </c>
      <c r="C173" s="88">
        <v>0.18516983190303801</v>
      </c>
      <c r="D173" s="88" t="e">
        <v>#N/A</v>
      </c>
      <c r="E173" s="89">
        <v>110.04362760253845</v>
      </c>
      <c r="F173" s="89">
        <v>10.153593566831876</v>
      </c>
      <c r="G173" s="89">
        <v>107.60735858514856</v>
      </c>
      <c r="H173" s="89">
        <v>6.276414809284514</v>
      </c>
      <c r="I173" s="89" t="e">
        <v>#N/A</v>
      </c>
      <c r="J173" s="89" t="e">
        <v>#N/A</v>
      </c>
      <c r="K173" s="89" t="e">
        <v>#N/A</v>
      </c>
    </row>
    <row r="174" spans="1:11" hidden="1" x14ac:dyDescent="0.25">
      <c r="A174" s="88" t="s">
        <v>707</v>
      </c>
      <c r="B174" s="88">
        <v>0.19003395919601501</v>
      </c>
      <c r="C174" s="88">
        <v>0.195829813711557</v>
      </c>
      <c r="D174" s="88" t="e">
        <v>#N/A</v>
      </c>
      <c r="E174" s="89">
        <v>112.94788941058376</v>
      </c>
      <c r="F174" s="89">
        <v>5.756867465376847</v>
      </c>
      <c r="G174" s="89">
        <v>110.62184894961304</v>
      </c>
      <c r="H174" s="89">
        <v>6.4041626577614696</v>
      </c>
      <c r="I174" s="89" t="e">
        <v>#N/A</v>
      </c>
      <c r="J174" s="89" t="e">
        <v>#N/A</v>
      </c>
      <c r="K174" s="89" t="e">
        <v>#N/A</v>
      </c>
    </row>
    <row r="175" spans="1:11" hidden="1" x14ac:dyDescent="0.25">
      <c r="A175" s="88" t="s">
        <v>708</v>
      </c>
      <c r="B175" s="88">
        <v>0.199232046112296</v>
      </c>
      <c r="C175" s="88">
        <v>0.203991904999962</v>
      </c>
      <c r="D175" s="88" t="e">
        <v>#N/A</v>
      </c>
      <c r="E175" s="89">
        <v>115.38844063323927</v>
      </c>
      <c r="F175" s="89">
        <v>4.1679513112478306</v>
      </c>
      <c r="G175" s="89">
        <v>110.15152773243733</v>
      </c>
      <c r="H175" s="89">
        <v>6.3843422121354854</v>
      </c>
      <c r="I175" s="89" t="e">
        <v>#N/A</v>
      </c>
      <c r="J175" s="89" t="e">
        <v>#N/A</v>
      </c>
      <c r="K175" s="89" t="e">
        <v>#N/A</v>
      </c>
    </row>
    <row r="176" spans="1:11" hidden="1" x14ac:dyDescent="0.25">
      <c r="A176" s="88" t="s">
        <v>709</v>
      </c>
      <c r="B176" s="88">
        <v>0.21184586120184501</v>
      </c>
      <c r="C176" s="88">
        <v>0.21706223543474501</v>
      </c>
      <c r="D176" s="88" t="e">
        <v>#N/A</v>
      </c>
      <c r="E176" s="89">
        <v>117.25097025114364</v>
      </c>
      <c r="F176" s="89">
        <v>6.4072789725579726</v>
      </c>
      <c r="G176" s="89">
        <v>113.62704880295298</v>
      </c>
      <c r="H176" s="89">
        <v>6.5298592955629342</v>
      </c>
      <c r="I176" s="89" t="e">
        <v>#N/A</v>
      </c>
      <c r="J176" s="89" t="e">
        <v>#N/A</v>
      </c>
      <c r="K176" s="89" t="e">
        <v>#N/A</v>
      </c>
    </row>
    <row r="177" spans="1:11" hidden="1" x14ac:dyDescent="0.25">
      <c r="A177" s="88" t="s">
        <v>710</v>
      </c>
      <c r="B177" s="88">
        <v>0.22103390303203299</v>
      </c>
      <c r="C177" s="88">
        <v>0.229280494989409</v>
      </c>
      <c r="D177" s="88" t="e">
        <v>#N/A</v>
      </c>
      <c r="E177" s="89">
        <v>114.61058986375762</v>
      </c>
      <c r="F177" s="89">
        <v>5.628919987022396</v>
      </c>
      <c r="G177" s="89">
        <v>115.63725876268163</v>
      </c>
      <c r="H177" s="89">
        <v>6.6130374752010335</v>
      </c>
      <c r="I177" s="89" t="e">
        <v>#N/A</v>
      </c>
      <c r="J177" s="89" t="e">
        <v>#N/A</v>
      </c>
      <c r="K177" s="89" t="e">
        <v>#N/A</v>
      </c>
    </row>
    <row r="178" spans="1:11" hidden="1" x14ac:dyDescent="0.25">
      <c r="A178" s="88" t="s">
        <v>711</v>
      </c>
      <c r="B178" s="88">
        <v>0.22940388942168999</v>
      </c>
      <c r="C178" s="88">
        <v>0.240097977477395</v>
      </c>
      <c r="D178" s="88" t="e">
        <v>#N/A</v>
      </c>
      <c r="E178" s="89">
        <v>112.5006694374385</v>
      </c>
      <c r="F178" s="89">
        <v>4.7180125324161049</v>
      </c>
      <c r="G178" s="89">
        <v>114.59135541843688</v>
      </c>
      <c r="H178" s="89">
        <v>6.5698493648319589</v>
      </c>
      <c r="I178" s="89" t="e">
        <v>#N/A</v>
      </c>
      <c r="J178" s="89" t="e">
        <v>#N/A</v>
      </c>
      <c r="K178" s="89" t="e">
        <v>#N/A</v>
      </c>
    </row>
    <row r="179" spans="1:11" hidden="1" x14ac:dyDescent="0.25">
      <c r="A179" s="88" t="s">
        <v>712</v>
      </c>
      <c r="B179" s="88">
        <v>0.24074613337865899</v>
      </c>
      <c r="C179" s="88">
        <v>0.25361446731121101</v>
      </c>
      <c r="D179" s="88" t="e">
        <v>#N/A</v>
      </c>
      <c r="E179" s="89">
        <v>112.07898780723893</v>
      </c>
      <c r="F179" s="89">
        <v>5.6295725502679694</v>
      </c>
      <c r="G179" s="89">
        <v>114.50403008968588</v>
      </c>
      <c r="H179" s="89">
        <v>6.5662347491587392</v>
      </c>
      <c r="I179" s="89" t="e">
        <v>#N/A</v>
      </c>
      <c r="J179" s="89" t="e">
        <v>#N/A</v>
      </c>
      <c r="K179" s="89" t="e">
        <v>#N/A</v>
      </c>
    </row>
    <row r="180" spans="1:11" hidden="1" x14ac:dyDescent="0.25">
      <c r="A180" s="88" t="s">
        <v>713</v>
      </c>
      <c r="B180" s="88">
        <v>0.25009060709102099</v>
      </c>
      <c r="C180" s="88">
        <v>0.26421721059967701</v>
      </c>
      <c r="D180" s="88" t="e">
        <v>#N/A</v>
      </c>
      <c r="E180" s="89">
        <v>98.082346185955842</v>
      </c>
      <c r="F180" s="89">
        <v>4.1806539669739573</v>
      </c>
      <c r="G180" s="89">
        <v>101.19076448713749</v>
      </c>
      <c r="H180" s="89">
        <v>5.9987319962302887</v>
      </c>
      <c r="I180" s="89" t="e">
        <v>#N/A</v>
      </c>
      <c r="J180" s="89" t="e">
        <v>#N/A</v>
      </c>
      <c r="K180" s="89" t="e">
        <v>#N/A</v>
      </c>
    </row>
    <row r="181" spans="1:11" hidden="1" x14ac:dyDescent="0.25">
      <c r="A181" s="88" t="s">
        <v>714</v>
      </c>
      <c r="B181" s="88">
        <v>0.25778749500495801</v>
      </c>
      <c r="C181" s="88">
        <v>0.27062801561709998</v>
      </c>
      <c r="D181" s="88" t="e">
        <v>#N/A</v>
      </c>
      <c r="E181" s="89">
        <v>93.831742980738397</v>
      </c>
      <c r="F181" s="89">
        <v>2.4263389212507258</v>
      </c>
      <c r="G181" s="89">
        <v>94.492620645486028</v>
      </c>
      <c r="H181" s="89">
        <v>5.7000665343606594</v>
      </c>
      <c r="I181" s="89" t="e">
        <v>#N/A</v>
      </c>
      <c r="J181" s="89" t="e">
        <v>#N/A</v>
      </c>
      <c r="K181" s="89" t="e">
        <v>#N/A</v>
      </c>
    </row>
    <row r="182" spans="1:11" hidden="1" x14ac:dyDescent="0.25">
      <c r="A182" s="88" t="s">
        <v>715</v>
      </c>
      <c r="B182" s="88">
        <v>0.26634117851057798</v>
      </c>
      <c r="C182" s="88">
        <v>0.278784443371976</v>
      </c>
      <c r="D182" s="88" t="e">
        <v>#N/A</v>
      </c>
      <c r="E182" s="89">
        <v>90.393134112609147</v>
      </c>
      <c r="F182" s="89">
        <v>3.0138889117881318</v>
      </c>
      <c r="G182" s="89">
        <v>91.3407859300344</v>
      </c>
      <c r="H182" s="89">
        <v>5.556252369795911</v>
      </c>
      <c r="I182" s="89" t="e">
        <v>#N/A</v>
      </c>
      <c r="J182" s="89" t="e">
        <v>#N/A</v>
      </c>
      <c r="K182" s="89" t="e">
        <v>#N/A</v>
      </c>
    </row>
    <row r="183" spans="1:11" hidden="1" x14ac:dyDescent="0.25">
      <c r="A183" s="88" t="s">
        <v>716</v>
      </c>
      <c r="B183" s="88">
        <v>0.28198323736778103</v>
      </c>
      <c r="C183" s="88">
        <v>0.294643629028781</v>
      </c>
      <c r="D183" s="88" t="e">
        <v>#N/A</v>
      </c>
      <c r="E183" s="89">
        <v>91.874021746821441</v>
      </c>
      <c r="F183" s="89">
        <v>5.688691042076699</v>
      </c>
      <c r="G183" s="89">
        <v>93.018442881895155</v>
      </c>
      <c r="H183" s="89">
        <v>5.6330697154394427</v>
      </c>
      <c r="I183" s="89" t="e">
        <v>#N/A</v>
      </c>
      <c r="J183" s="89" t="e">
        <v>#N/A</v>
      </c>
      <c r="K183" s="89" t="e">
        <v>#N/A</v>
      </c>
    </row>
    <row r="184" spans="1:11" hidden="1" x14ac:dyDescent="0.25">
      <c r="A184" s="88" t="s">
        <v>717</v>
      </c>
      <c r="B184" s="88">
        <v>0.29404738058026297</v>
      </c>
      <c r="C184" s="88">
        <v>0.30586717245845402</v>
      </c>
      <c r="D184" s="88" t="e">
        <v>#N/A</v>
      </c>
      <c r="E184" s="89">
        <v>80.778223885578555</v>
      </c>
      <c r="F184" s="89">
        <v>3.8091926394840492</v>
      </c>
      <c r="G184" s="89">
        <v>81.953873663757633</v>
      </c>
      <c r="H184" s="89">
        <v>5.1146968523782421</v>
      </c>
      <c r="I184" s="89" t="e">
        <v>#N/A</v>
      </c>
      <c r="J184" s="89" t="e">
        <v>#N/A</v>
      </c>
      <c r="K184" s="89" t="e">
        <v>#N/A</v>
      </c>
    </row>
    <row r="185" spans="1:11" hidden="1" x14ac:dyDescent="0.25">
      <c r="A185" s="88" t="s">
        <v>718</v>
      </c>
      <c r="B185" s="88">
        <v>0.31272771793151599</v>
      </c>
      <c r="C185" s="88">
        <v>0.32610441365689602</v>
      </c>
      <c r="D185" s="88" t="e">
        <v>#N/A</v>
      </c>
      <c r="E185" s="89">
        <v>73.395563477329802</v>
      </c>
      <c r="F185" s="89">
        <v>6.6163495205392886</v>
      </c>
      <c r="G185" s="89">
        <v>76.110984335535136</v>
      </c>
      <c r="H185" s="89">
        <v>4.8291836343892669</v>
      </c>
      <c r="I185" s="89" t="e">
        <v>#N/A</v>
      </c>
      <c r="J185" s="89" t="e">
        <v>#N/A</v>
      </c>
      <c r="K185" s="89" t="e">
        <v>#N/A</v>
      </c>
    </row>
    <row r="186" spans="1:11" hidden="1" x14ac:dyDescent="0.25">
      <c r="A186" s="88" t="s">
        <v>719</v>
      </c>
      <c r="B186" s="88">
        <v>0.32923231761073402</v>
      </c>
      <c r="C186" s="88">
        <v>0.34723229220929103</v>
      </c>
      <c r="D186" s="88" t="e">
        <v>#N/A</v>
      </c>
      <c r="E186" s="89">
        <v>73.249201881406663</v>
      </c>
      <c r="F186" s="89">
        <v>6.4788692417466764</v>
      </c>
      <c r="G186" s="89">
        <v>77.31329342974243</v>
      </c>
      <c r="H186" s="89">
        <v>4.8886368715242767</v>
      </c>
      <c r="I186" s="89" t="e">
        <v>#N/A</v>
      </c>
      <c r="J186" s="89" t="e">
        <v>#N/A</v>
      </c>
      <c r="K186" s="89" t="e">
        <v>#N/A</v>
      </c>
    </row>
    <row r="187" spans="1:11" hidden="1" x14ac:dyDescent="0.25">
      <c r="A187" s="88" t="s">
        <v>720</v>
      </c>
      <c r="B187" s="88">
        <v>0.34330428133376401</v>
      </c>
      <c r="C187" s="88">
        <v>0.366308439641363</v>
      </c>
      <c r="D187" s="88" t="e">
        <v>#N/A</v>
      </c>
      <c r="E187" s="89">
        <v>72.313785875723283</v>
      </c>
      <c r="F187" s="89">
        <v>5.4937711324884564</v>
      </c>
      <c r="G187" s="89">
        <v>79.570086196033714</v>
      </c>
      <c r="H187" s="89">
        <v>4.9992424981346595</v>
      </c>
      <c r="I187" s="89" t="e">
        <v>#N/A</v>
      </c>
      <c r="J187" s="89" t="e">
        <v>#N/A</v>
      </c>
      <c r="K187" s="89" t="e">
        <v>#N/A</v>
      </c>
    </row>
    <row r="188" spans="1:11" hidden="1" x14ac:dyDescent="0.25">
      <c r="A188" s="88" t="s">
        <v>721</v>
      </c>
      <c r="B188" s="88">
        <v>0.358155549984224</v>
      </c>
      <c r="C188" s="88">
        <v>0.381702030530439</v>
      </c>
      <c r="D188" s="88" t="e">
        <v>#N/A</v>
      </c>
      <c r="E188" s="89">
        <v>69.064218650453739</v>
      </c>
      <c r="F188" s="89">
        <v>4.2023576918258199</v>
      </c>
      <c r="G188" s="89">
        <v>75.849119846178553</v>
      </c>
      <c r="H188" s="89">
        <v>4.8161853127772769</v>
      </c>
      <c r="I188" s="89" t="e">
        <v>#N/A</v>
      </c>
      <c r="J188" s="89" t="e">
        <v>#N/A</v>
      </c>
      <c r="K188" s="89" t="e">
        <v>#N/A</v>
      </c>
    </row>
    <row r="189" spans="1:11" hidden="1" x14ac:dyDescent="0.25">
      <c r="A189" s="88" t="s">
        <v>722</v>
      </c>
      <c r="B189" s="88">
        <v>0.37003168586303298</v>
      </c>
      <c r="C189" s="88">
        <v>0.39215355053408302</v>
      </c>
      <c r="D189" s="88" t="e">
        <v>#N/A</v>
      </c>
      <c r="E189" s="89">
        <v>67.409470125226306</v>
      </c>
      <c r="F189" s="89">
        <v>2.7381358147662738</v>
      </c>
      <c r="G189" s="89">
        <v>71.036594522441817</v>
      </c>
      <c r="H189" s="89">
        <v>4.5740882371409608</v>
      </c>
      <c r="I189" s="89" t="e">
        <v>#N/A</v>
      </c>
      <c r="J189" s="89" t="e">
        <v>#N/A</v>
      </c>
      <c r="K189" s="89" t="e">
        <v>#N/A</v>
      </c>
    </row>
    <row r="190" spans="1:11" hidden="1" x14ac:dyDescent="0.25">
      <c r="A190" s="88" t="s">
        <v>723</v>
      </c>
      <c r="B190" s="88">
        <v>0.38342337604798998</v>
      </c>
      <c r="C190" s="88">
        <v>0.40785860907751997</v>
      </c>
      <c r="D190" s="88" t="e">
        <v>#N/A</v>
      </c>
      <c r="E190" s="89">
        <v>67.139004057242275</v>
      </c>
      <c r="F190" s="89">
        <v>4.0048237538708786</v>
      </c>
      <c r="G190" s="89">
        <v>69.871738763780073</v>
      </c>
      <c r="H190" s="89">
        <v>4.5145514488204919</v>
      </c>
      <c r="I190" s="89" t="e">
        <v>#N/A</v>
      </c>
      <c r="J190" s="89" t="e">
        <v>#N/A</v>
      </c>
      <c r="K190" s="89" t="e">
        <v>#N/A</v>
      </c>
    </row>
    <row r="191" spans="1:11" hidden="1" x14ac:dyDescent="0.25">
      <c r="A191" s="88" t="s">
        <v>724</v>
      </c>
      <c r="B191" s="88">
        <v>0.395992705756055</v>
      </c>
      <c r="C191" s="88">
        <v>0.42345958884991802</v>
      </c>
      <c r="D191" s="88" t="e">
        <v>#N/A</v>
      </c>
      <c r="E191" s="89">
        <v>64.485593267334224</v>
      </c>
      <c r="F191" s="89">
        <v>3.8250951249217957</v>
      </c>
      <c r="G191" s="89">
        <v>66.969807889661752</v>
      </c>
      <c r="H191" s="89">
        <v>4.3645878328740784</v>
      </c>
      <c r="I191" s="89" t="e">
        <v>#N/A</v>
      </c>
      <c r="J191" s="89" t="e">
        <v>#N/A</v>
      </c>
      <c r="K191" s="89" t="e">
        <v>#N/A</v>
      </c>
    </row>
    <row r="192" spans="1:11" hidden="1" x14ac:dyDescent="0.25">
      <c r="A192" s="88" t="s">
        <v>725</v>
      </c>
      <c r="B192" s="88">
        <v>0.40724883861334799</v>
      </c>
      <c r="C192" s="88">
        <v>0.43681506565316103</v>
      </c>
      <c r="D192" s="88" t="e">
        <v>#N/A</v>
      </c>
      <c r="E192" s="89">
        <v>62.840517423002986</v>
      </c>
      <c r="F192" s="89">
        <v>3.1538964177232121</v>
      </c>
      <c r="G192" s="89">
        <v>65.324228751696239</v>
      </c>
      <c r="H192" s="89">
        <v>4.2784840022126014</v>
      </c>
      <c r="I192" s="89" t="e">
        <v>#N/A</v>
      </c>
      <c r="J192" s="89" t="e">
        <v>#N/A</v>
      </c>
      <c r="K192" s="89" t="e">
        <v>#N/A</v>
      </c>
    </row>
    <row r="193" spans="1:11" hidden="1" x14ac:dyDescent="0.25">
      <c r="A193" s="88" t="s">
        <v>726</v>
      </c>
      <c r="B193" s="88">
        <v>0.41938043776519002</v>
      </c>
      <c r="C193" s="88">
        <v>0.44974290030291297</v>
      </c>
      <c r="D193" s="88" t="e">
        <v>#N/A</v>
      </c>
      <c r="E193" s="89">
        <v>62.684554484353129</v>
      </c>
      <c r="F193" s="89">
        <v>2.9595670264763507</v>
      </c>
      <c r="G193" s="89">
        <v>66.184901174176659</v>
      </c>
      <c r="H193" s="89">
        <v>4.3236156086513988</v>
      </c>
      <c r="I193" s="89" t="e">
        <v>#N/A</v>
      </c>
      <c r="J193" s="89" t="e">
        <v>#N/A</v>
      </c>
      <c r="K193" s="89" t="e">
        <v>#N/A</v>
      </c>
    </row>
    <row r="194" spans="1:11" hidden="1" x14ac:dyDescent="0.25">
      <c r="A194" s="88" t="s">
        <v>727</v>
      </c>
      <c r="B194" s="88">
        <v>0.43403365399663402</v>
      </c>
      <c r="C194" s="88">
        <v>0.46374810343832801</v>
      </c>
      <c r="D194" s="88" t="e">
        <v>#N/A</v>
      </c>
      <c r="E194" s="89">
        <v>62.961527925880212</v>
      </c>
      <c r="F194" s="89">
        <v>3.1140465199077427</v>
      </c>
      <c r="G194" s="89">
        <v>66.346478242890711</v>
      </c>
      <c r="H194" s="89">
        <v>4.3320644292922816</v>
      </c>
      <c r="I194" s="89" t="e">
        <v>#N/A</v>
      </c>
      <c r="J194" s="89" t="e">
        <v>#N/A</v>
      </c>
      <c r="K194" s="89" t="e">
        <v>#N/A</v>
      </c>
    </row>
    <row r="195" spans="1:11" hidden="1" x14ac:dyDescent="0.25">
      <c r="A195" s="88" t="s">
        <v>728</v>
      </c>
      <c r="B195" s="88">
        <v>0.44892941320917701</v>
      </c>
      <c r="C195" s="88">
        <v>0.48038804002019397</v>
      </c>
      <c r="D195" s="88" t="e">
        <v>#N/A</v>
      </c>
      <c r="E195" s="89">
        <v>59.204290793943137</v>
      </c>
      <c r="F195" s="89">
        <v>3.5881411607926683</v>
      </c>
      <c r="G195" s="89">
        <v>63.040362217799498</v>
      </c>
      <c r="H195" s="89">
        <v>4.1576711426952073</v>
      </c>
      <c r="I195" s="89" t="e">
        <v>#N/A</v>
      </c>
      <c r="J195" s="89" t="e">
        <v>#N/A</v>
      </c>
      <c r="K195" s="89" t="e">
        <v>#N/A</v>
      </c>
    </row>
    <row r="196" spans="1:11" hidden="1" x14ac:dyDescent="0.25">
      <c r="A196" s="88" t="s">
        <v>729</v>
      </c>
      <c r="B196" s="88">
        <v>0.46799581549371999</v>
      </c>
      <c r="C196" s="88">
        <v>0.49933960039021902</v>
      </c>
      <c r="D196" s="88" t="e">
        <v>#N/A</v>
      </c>
      <c r="E196" s="89">
        <v>59.156600739035035</v>
      </c>
      <c r="F196" s="89">
        <v>3.9450524973994705</v>
      </c>
      <c r="G196" s="89">
        <v>63.253740627574004</v>
      </c>
      <c r="H196" s="89">
        <v>4.169023995031762</v>
      </c>
      <c r="I196" s="89" t="e">
        <v>#N/A</v>
      </c>
      <c r="J196" s="89" t="e">
        <v>#N/A</v>
      </c>
      <c r="K196" s="89" t="e">
        <v>#N/A</v>
      </c>
    </row>
    <row r="197" spans="1:11" hidden="1" x14ac:dyDescent="0.25">
      <c r="A197" s="88" t="s">
        <v>730</v>
      </c>
      <c r="B197" s="88">
        <v>0.50271144651646704</v>
      </c>
      <c r="C197" s="88">
        <v>0.53098848799432097</v>
      </c>
      <c r="D197" s="88" t="e">
        <v>#N/A</v>
      </c>
      <c r="E197" s="89">
        <v>60.750524399169322</v>
      </c>
      <c r="F197" s="89">
        <v>6.3381489429977789</v>
      </c>
      <c r="G197" s="89">
        <v>62.82775263293108</v>
      </c>
      <c r="H197" s="89">
        <v>4.146345641478355</v>
      </c>
      <c r="I197" s="89" t="e">
        <v>#N/A</v>
      </c>
      <c r="J197" s="89" t="e">
        <v>#N/A</v>
      </c>
      <c r="K197" s="89" t="e">
        <v>#N/A</v>
      </c>
    </row>
    <row r="198" spans="1:11" hidden="1" x14ac:dyDescent="0.25">
      <c r="A198" s="88" t="s">
        <v>731</v>
      </c>
      <c r="B198" s="88">
        <v>0.52359622178541398</v>
      </c>
      <c r="C198" s="88">
        <v>0.55686849287281504</v>
      </c>
      <c r="D198" s="88" t="e">
        <v>#N/A</v>
      </c>
      <c r="E198" s="89">
        <v>59.035487641430471</v>
      </c>
      <c r="F198" s="89">
        <v>4.8739295603656974</v>
      </c>
      <c r="G198" s="89">
        <v>60.373474865974664</v>
      </c>
      <c r="H198" s="89">
        <v>4.0146179608561594</v>
      </c>
      <c r="I198" s="89" t="e">
        <v>#N/A</v>
      </c>
      <c r="J198" s="89" t="e">
        <v>#N/A</v>
      </c>
      <c r="K198" s="89" t="e">
        <v>#N/A</v>
      </c>
    </row>
    <row r="199" spans="1:11" hidden="1" x14ac:dyDescent="0.25">
      <c r="A199" s="88" t="s">
        <v>732</v>
      </c>
      <c r="B199" s="88">
        <v>0.54388539960334203</v>
      </c>
      <c r="C199" s="88">
        <v>0.57846105340833998</v>
      </c>
      <c r="D199" s="88" t="e">
        <v>#N/A</v>
      </c>
      <c r="E199" s="89">
        <v>58.426628846661835</v>
      </c>
      <c r="F199" s="89">
        <v>3.8774972568714761</v>
      </c>
      <c r="G199" s="89">
        <v>57.916387068418771</v>
      </c>
      <c r="H199" s="89">
        <v>3.8808752058311136</v>
      </c>
      <c r="I199" s="89" t="e">
        <v>#N/A</v>
      </c>
      <c r="J199" s="89" t="e">
        <v>#N/A</v>
      </c>
      <c r="K199" s="89" t="e">
        <v>#N/A</v>
      </c>
    </row>
    <row r="200" spans="1:11" hidden="1" x14ac:dyDescent="0.25">
      <c r="A200" s="88" t="s">
        <v>733</v>
      </c>
      <c r="B200" s="88">
        <v>0.56062106216569496</v>
      </c>
      <c r="C200" s="88">
        <v>0.59750215205548096</v>
      </c>
      <c r="D200" s="88" t="e">
        <v>#N/A</v>
      </c>
      <c r="E200" s="89">
        <v>56.530050194779655</v>
      </c>
      <c r="F200" s="89">
        <v>3.2916820475551889</v>
      </c>
      <c r="G200" s="89">
        <v>56.536278108123113</v>
      </c>
      <c r="H200" s="89">
        <v>3.8049149529538751</v>
      </c>
      <c r="I200" s="89" t="e">
        <v>#N/A</v>
      </c>
      <c r="J200" s="89" t="e">
        <v>#N/A</v>
      </c>
      <c r="K200" s="89" t="e">
        <v>#N/A</v>
      </c>
    </row>
    <row r="201" spans="1:11" hidden="1" x14ac:dyDescent="0.25">
      <c r="A201" s="88" t="s">
        <v>734</v>
      </c>
      <c r="B201" s="88">
        <v>0.57390224086258201</v>
      </c>
      <c r="C201" s="88">
        <v>0.612438101677789</v>
      </c>
      <c r="D201" s="88" t="e">
        <v>#N/A</v>
      </c>
      <c r="E201" s="89">
        <v>55.09543176662217</v>
      </c>
      <c r="F201" s="89">
        <v>2.49973151911278</v>
      </c>
      <c r="G201" s="89">
        <v>56.173034986855377</v>
      </c>
      <c r="H201" s="89">
        <v>3.7848202585408108</v>
      </c>
      <c r="I201" s="89" t="e">
        <v>#N/A</v>
      </c>
      <c r="J201" s="89" t="e">
        <v>#N/A</v>
      </c>
      <c r="K201" s="89" t="e">
        <v>#N/A</v>
      </c>
    </row>
    <row r="202" spans="1:11" hidden="1" x14ac:dyDescent="0.25">
      <c r="A202" s="88" t="s">
        <v>735</v>
      </c>
      <c r="B202" s="88">
        <v>0.58827559343184699</v>
      </c>
      <c r="C202" s="88">
        <v>0.62651156613903602</v>
      </c>
      <c r="D202" s="88" t="e">
        <v>#N/A</v>
      </c>
      <c r="E202" s="89">
        <v>53.42715916157843</v>
      </c>
      <c r="F202" s="89">
        <v>2.2979407098762117</v>
      </c>
      <c r="G202" s="89">
        <v>53.609989392171343</v>
      </c>
      <c r="H202" s="89">
        <v>3.6418018941939412</v>
      </c>
      <c r="I202" s="89" t="e">
        <v>#N/A</v>
      </c>
      <c r="J202" s="89" t="e">
        <v>#N/A</v>
      </c>
      <c r="K202" s="89" t="e">
        <v>#N/A</v>
      </c>
    </row>
    <row r="203" spans="1:11" hidden="1" x14ac:dyDescent="0.25">
      <c r="A203" s="88" t="s">
        <v>736</v>
      </c>
      <c r="B203" s="88">
        <v>0.60876282366954104</v>
      </c>
      <c r="C203" s="88">
        <v>0.64727440566804095</v>
      </c>
      <c r="D203" s="88" t="e">
        <v>#N/A</v>
      </c>
      <c r="E203" s="89">
        <v>53.730817467269134</v>
      </c>
      <c r="F203" s="89">
        <v>3.3140393012947467</v>
      </c>
      <c r="G203" s="89">
        <v>52.853878554500525</v>
      </c>
      <c r="H203" s="89">
        <v>3.5991928804606443</v>
      </c>
      <c r="I203" s="89" t="e">
        <v>#N/A</v>
      </c>
      <c r="J203" s="89" t="e">
        <v>#N/A</v>
      </c>
      <c r="K203" s="89" t="e">
        <v>#N/A</v>
      </c>
    </row>
    <row r="204" spans="1:11" hidden="1" x14ac:dyDescent="0.25">
      <c r="A204" s="88" t="s">
        <v>737</v>
      </c>
      <c r="B204" s="88">
        <v>0.63537685186609805</v>
      </c>
      <c r="C204" s="88">
        <v>0.67472676972692303</v>
      </c>
      <c r="D204" s="88" t="e">
        <v>#N/A</v>
      </c>
      <c r="E204" s="89">
        <v>56.016860362207296</v>
      </c>
      <c r="F204" s="89">
        <v>4.241225022724171</v>
      </c>
      <c r="G204" s="89">
        <v>54.465086664997983</v>
      </c>
      <c r="H204" s="89">
        <v>3.6897580357767579</v>
      </c>
      <c r="I204" s="89" t="e">
        <v>#N/A</v>
      </c>
      <c r="J204" s="89" t="e">
        <v>#N/A</v>
      </c>
      <c r="K204" s="89" t="e">
        <v>#N/A</v>
      </c>
    </row>
    <row r="205" spans="1:11" hidden="1" x14ac:dyDescent="0.25">
      <c r="A205" s="88" t="s">
        <v>738</v>
      </c>
      <c r="B205" s="88">
        <v>0.66075231421359504</v>
      </c>
      <c r="C205" s="88">
        <v>0.697724249556259</v>
      </c>
      <c r="D205" s="88" t="e">
        <v>#N/A</v>
      </c>
      <c r="E205" s="89">
        <v>57.554395654369664</v>
      </c>
      <c r="F205" s="89">
        <v>3.4084137255504965</v>
      </c>
      <c r="G205" s="89">
        <v>55.138468908864247</v>
      </c>
      <c r="H205" s="89">
        <v>3.7273521393927034</v>
      </c>
      <c r="I205" s="89" t="e">
        <v>#N/A</v>
      </c>
      <c r="J205" s="89" t="e">
        <v>#N/A</v>
      </c>
      <c r="K205" s="89" t="e">
        <v>#N/A</v>
      </c>
    </row>
    <row r="206" spans="1:11" hidden="1" x14ac:dyDescent="0.25">
      <c r="A206" s="88" t="s">
        <v>739</v>
      </c>
      <c r="B206" s="88">
        <v>0.68585222311662397</v>
      </c>
      <c r="C206" s="88">
        <v>0.71904482703441397</v>
      </c>
      <c r="D206" s="88" t="e">
        <v>#N/A</v>
      </c>
      <c r="E206" s="89">
        <v>58.018212827787494</v>
      </c>
      <c r="F206" s="89">
        <v>3.0557311848792068</v>
      </c>
      <c r="G206" s="89">
        <v>55.050731572433655</v>
      </c>
      <c r="H206" s="89">
        <v>3.7224623563665515</v>
      </c>
      <c r="I206" s="89" t="e">
        <v>#N/A</v>
      </c>
      <c r="J206" s="89" t="e">
        <v>#N/A</v>
      </c>
      <c r="K206" s="89" t="e">
        <v>#N/A</v>
      </c>
    </row>
    <row r="207" spans="1:11" hidden="1" x14ac:dyDescent="0.25">
      <c r="A207" s="88" t="s">
        <v>740</v>
      </c>
      <c r="B207" s="88">
        <v>0.71749512498948298</v>
      </c>
      <c r="C207" s="88">
        <v>0.75510406459865897</v>
      </c>
      <c r="D207" s="88" t="e">
        <v>#N/A</v>
      </c>
      <c r="E207" s="89">
        <v>59.823594506864872</v>
      </c>
      <c r="F207" s="89">
        <v>5.0148803257462626</v>
      </c>
      <c r="G207" s="89">
        <v>57.186274780470555</v>
      </c>
      <c r="H207" s="89">
        <v>3.8407664807085462</v>
      </c>
      <c r="I207" s="89" t="e">
        <v>#N/A</v>
      </c>
      <c r="J207" s="89" t="e">
        <v>#N/A</v>
      </c>
      <c r="K207" s="89" t="e">
        <v>#N/A</v>
      </c>
    </row>
    <row r="208" spans="1:11" hidden="1" x14ac:dyDescent="0.25">
      <c r="A208" s="88" t="s">
        <v>741</v>
      </c>
      <c r="B208" s="88">
        <v>0.76634013058852701</v>
      </c>
      <c r="C208" s="88">
        <v>0.82112228424093403</v>
      </c>
      <c r="D208" s="88" t="e">
        <v>#N/A</v>
      </c>
      <c r="E208" s="89">
        <v>63.749355275765396</v>
      </c>
      <c r="F208" s="89">
        <v>8.7429299797722635</v>
      </c>
      <c r="G208" s="89">
        <v>64.441651252825011</v>
      </c>
      <c r="H208" s="89">
        <v>4.2319795246193781</v>
      </c>
      <c r="I208" s="89" t="e">
        <v>#N/A</v>
      </c>
      <c r="J208" s="89" t="e">
        <v>#N/A</v>
      </c>
      <c r="K208" s="89" t="e">
        <v>#N/A</v>
      </c>
    </row>
    <row r="209" spans="1:11" hidden="1" x14ac:dyDescent="0.25">
      <c r="A209" s="88" t="s">
        <v>742</v>
      </c>
      <c r="B209" s="88">
        <v>0.834092231384849</v>
      </c>
      <c r="C209" s="88">
        <v>0.89459929213413203</v>
      </c>
      <c r="D209" s="88" t="e">
        <v>#N/A</v>
      </c>
      <c r="E209" s="89">
        <v>65.918686985283742</v>
      </c>
      <c r="F209" s="89">
        <v>8.9483636363762784</v>
      </c>
      <c r="G209" s="89">
        <v>68.478095544643878</v>
      </c>
      <c r="H209" s="89">
        <v>4.4428274420625469</v>
      </c>
      <c r="I209" s="89" t="e">
        <v>#N/A</v>
      </c>
      <c r="J209" s="89" t="e">
        <v>#N/A</v>
      </c>
      <c r="K209" s="89" t="e">
        <v>#N/A</v>
      </c>
    </row>
    <row r="210" spans="1:11" hidden="1" x14ac:dyDescent="0.25">
      <c r="A210" s="88" t="s">
        <v>743</v>
      </c>
      <c r="B210" s="88">
        <v>0.87117447743779697</v>
      </c>
      <c r="C210" s="88">
        <v>0.93712443272902601</v>
      </c>
      <c r="D210" s="88" t="e">
        <v>#N/A</v>
      </c>
      <c r="E210" s="89">
        <v>66.382880775413881</v>
      </c>
      <c r="F210" s="89">
        <v>4.7535406040225103</v>
      </c>
      <c r="G210" s="89">
        <v>68.28469283555944</v>
      </c>
      <c r="H210" s="89">
        <v>4.4328310083683764</v>
      </c>
      <c r="I210" s="89" t="e">
        <v>#N/A</v>
      </c>
      <c r="J210" s="89" t="e">
        <v>#N/A</v>
      </c>
      <c r="K210" s="89" t="e">
        <v>#N/A</v>
      </c>
    </row>
    <row r="211" spans="1:11" hidden="1" x14ac:dyDescent="0.25">
      <c r="A211" s="88" t="s">
        <v>744</v>
      </c>
      <c r="B211" s="88">
        <v>0.91166671679412803</v>
      </c>
      <c r="C211" s="88">
        <v>0.97223502042043397</v>
      </c>
      <c r="D211" s="88" t="e">
        <v>#N/A</v>
      </c>
      <c r="E211" s="89">
        <v>67.6211050083364</v>
      </c>
      <c r="F211" s="89">
        <v>3.74663027290425</v>
      </c>
      <c r="G211" s="89">
        <v>68.072684356525897</v>
      </c>
      <c r="H211" s="89">
        <v>4.4218607888011796</v>
      </c>
      <c r="I211" s="89" t="e">
        <v>#N/A</v>
      </c>
      <c r="J211" s="89" t="e">
        <v>#N/A</v>
      </c>
      <c r="K211" s="89" t="e">
        <v>#N/A</v>
      </c>
    </row>
    <row r="212" spans="1:11" hidden="1" x14ac:dyDescent="0.25">
      <c r="A212" s="88" t="s">
        <v>745</v>
      </c>
      <c r="B212" s="88">
        <v>0.95926311145802001</v>
      </c>
      <c r="C212" s="88">
        <v>1.01731147878015</v>
      </c>
      <c r="D212" s="88" t="e">
        <v>#N/A</v>
      </c>
      <c r="E212" s="89">
        <v>71.107219509798568</v>
      </c>
      <c r="F212" s="89">
        <v>4.636374684407385</v>
      </c>
      <c r="G212" s="89">
        <v>70.260722121330161</v>
      </c>
      <c r="H212" s="89">
        <v>4.5344742329457954</v>
      </c>
      <c r="I212" s="89" t="e">
        <v>#N/A</v>
      </c>
      <c r="J212" s="89" t="e">
        <v>#N/A</v>
      </c>
      <c r="K212" s="89" t="e">
        <v>#N/A</v>
      </c>
    </row>
    <row r="213" spans="1:11" hidden="1" x14ac:dyDescent="0.25">
      <c r="A213" s="88" t="s">
        <v>746</v>
      </c>
      <c r="B213" s="88">
        <v>1.0125700987086099</v>
      </c>
      <c r="C213" s="88">
        <v>1.0776870842044901</v>
      </c>
      <c r="D213" s="88" t="e">
        <v>#N/A</v>
      </c>
      <c r="E213" s="89">
        <v>76.435989723041459</v>
      </c>
      <c r="F213" s="89">
        <v>5.9348200313964705</v>
      </c>
      <c r="G213" s="89">
        <v>75.966694634468411</v>
      </c>
      <c r="H213" s="89">
        <v>4.8220236349739265</v>
      </c>
      <c r="I213" s="89" t="e">
        <v>#N/A</v>
      </c>
      <c r="J213" s="89" t="e">
        <v>#N/A</v>
      </c>
      <c r="K213" s="89" t="e">
        <v>#N/A</v>
      </c>
    </row>
    <row r="214" spans="1:11" hidden="1" x14ac:dyDescent="0.25">
      <c r="A214" s="88" t="s">
        <v>747</v>
      </c>
      <c r="B214" s="88">
        <v>1.0775666443363501</v>
      </c>
      <c r="C214" s="88">
        <v>1.1560483052634001</v>
      </c>
      <c r="D214" s="88" t="e">
        <v>#N/A</v>
      </c>
      <c r="E214" s="89">
        <v>83.173780515031439</v>
      </c>
      <c r="F214" s="89">
        <v>7.2712406233163218</v>
      </c>
      <c r="G214" s="89">
        <v>84.521462610452232</v>
      </c>
      <c r="H214" s="89">
        <v>5.2375124805587259</v>
      </c>
      <c r="I214" s="89" t="e">
        <v>#N/A</v>
      </c>
      <c r="J214" s="89" t="e">
        <v>#N/A</v>
      </c>
      <c r="K214" s="89" t="e">
        <v>#N/A</v>
      </c>
    </row>
    <row r="215" spans="1:11" hidden="1" x14ac:dyDescent="0.25">
      <c r="A215" s="88" t="s">
        <v>748</v>
      </c>
      <c r="B215" s="88">
        <v>1.13133289250856</v>
      </c>
      <c r="C215" s="88">
        <v>1.2247560521063501</v>
      </c>
      <c r="D215" s="88" t="e">
        <v>#N/A</v>
      </c>
      <c r="E215" s="89">
        <v>85.841324161195701</v>
      </c>
      <c r="F215" s="89">
        <v>5.9433283652706281</v>
      </c>
      <c r="G215" s="89">
        <v>89.217438752626109</v>
      </c>
      <c r="H215" s="89">
        <v>5.4581374171551733</v>
      </c>
      <c r="I215" s="89" t="e">
        <v>#N/A</v>
      </c>
      <c r="J215" s="89" t="e">
        <v>#N/A</v>
      </c>
      <c r="K215" s="89" t="e">
        <v>#N/A</v>
      </c>
    </row>
    <row r="216" spans="1:11" hidden="1" x14ac:dyDescent="0.25">
      <c r="A216" s="88" t="s">
        <v>749</v>
      </c>
      <c r="B216" s="88">
        <v>1.2215312432740899</v>
      </c>
      <c r="C216" s="88">
        <v>1.3092178329119899</v>
      </c>
      <c r="D216" s="88" t="e">
        <v>#N/A</v>
      </c>
      <c r="E216" s="89">
        <v>92.253028999476427</v>
      </c>
      <c r="F216" s="89">
        <v>6.8962125690566145</v>
      </c>
      <c r="G216" s="89">
        <v>94.036740744977337</v>
      </c>
      <c r="H216" s="89">
        <v>5.6793980635443386</v>
      </c>
      <c r="I216" s="89" t="e">
        <v>#N/A</v>
      </c>
      <c r="J216" s="89" t="e">
        <v>#N/A</v>
      </c>
      <c r="K216" s="89" t="e">
        <v>#N/A</v>
      </c>
    </row>
    <row r="217" spans="1:11" hidden="1" x14ac:dyDescent="0.25">
      <c r="A217" s="88" t="s">
        <v>750</v>
      </c>
      <c r="B217" s="88">
        <v>1.2948116693731599</v>
      </c>
      <c r="C217" s="88">
        <v>1.39272897280008</v>
      </c>
      <c r="D217" s="88" t="e">
        <v>#N/A</v>
      </c>
      <c r="E217" s="89">
        <v>95.960217091967493</v>
      </c>
      <c r="F217" s="89">
        <v>6.3787047341344882</v>
      </c>
      <c r="G217" s="89">
        <v>99.610229067691478</v>
      </c>
      <c r="H217" s="89">
        <v>5.9290878845388084</v>
      </c>
      <c r="I217" s="89" t="e">
        <v>#N/A</v>
      </c>
      <c r="J217" s="89" t="e">
        <v>#N/A</v>
      </c>
      <c r="K217" s="89" t="e">
        <v>#N/A</v>
      </c>
    </row>
    <row r="218" spans="1:11" hidden="1" x14ac:dyDescent="0.25">
      <c r="A218" s="88" t="s">
        <v>751</v>
      </c>
      <c r="B218" s="88">
        <v>1.36882402945339</v>
      </c>
      <c r="C218" s="88">
        <v>1.4804571498614501</v>
      </c>
      <c r="D218" s="88" t="e">
        <v>#N/A</v>
      </c>
      <c r="E218" s="89">
        <v>99.580023701495207</v>
      </c>
      <c r="F218" s="89">
        <v>6.299012857109787</v>
      </c>
      <c r="G218" s="89">
        <v>105.89219116801938</v>
      </c>
      <c r="H218" s="89">
        <v>6.2029685804199763</v>
      </c>
      <c r="I218" s="89" t="e">
        <v>#N/A</v>
      </c>
      <c r="J218" s="89" t="e">
        <v>#N/A</v>
      </c>
      <c r="K218" s="89" t="e">
        <v>#N/A</v>
      </c>
    </row>
    <row r="219" spans="1:11" hidden="1" x14ac:dyDescent="0.25">
      <c r="A219" s="88" t="s">
        <v>752</v>
      </c>
      <c r="B219" s="88">
        <v>1.4613043243419099</v>
      </c>
      <c r="C219" s="88">
        <v>1.5619026319949001</v>
      </c>
      <c r="D219" s="88" t="e">
        <v>#N/A</v>
      </c>
      <c r="E219" s="89">
        <v>103.66749172871796</v>
      </c>
      <c r="F219" s="89">
        <v>5.5013738250426325</v>
      </c>
      <c r="G219" s="89">
        <v>106.84601040057413</v>
      </c>
      <c r="H219" s="89">
        <v>6.2438815709917384</v>
      </c>
      <c r="I219" s="89" t="e">
        <v>#N/A</v>
      </c>
      <c r="J219" s="89" t="e">
        <v>#N/A</v>
      </c>
      <c r="K219" s="89" t="e">
        <v>#N/A</v>
      </c>
    </row>
    <row r="220" spans="1:11" hidden="1" x14ac:dyDescent="0.25">
      <c r="A220" s="88" t="s">
        <v>753</v>
      </c>
      <c r="B220" s="88">
        <v>1.5767346258639301</v>
      </c>
      <c r="C220" s="88">
        <v>1.68628497919922</v>
      </c>
      <c r="D220" s="88" t="e">
        <v>#N/A</v>
      </c>
      <c r="E220" s="89">
        <v>105.74866993498611</v>
      </c>
      <c r="F220" s="89">
        <v>7.9635147964028929</v>
      </c>
      <c r="G220" s="89">
        <v>105.36344117832144</v>
      </c>
      <c r="H220" s="89">
        <v>6.1802135391163526</v>
      </c>
      <c r="I220" s="89" t="e">
        <v>#N/A</v>
      </c>
      <c r="J220" s="89" t="e">
        <v>#N/A</v>
      </c>
      <c r="K220" s="89" t="e">
        <v>#N/A</v>
      </c>
    </row>
    <row r="221" spans="1:11" hidden="1" x14ac:dyDescent="0.25">
      <c r="A221" s="88" t="s">
        <v>754</v>
      </c>
      <c r="B221" s="88">
        <v>1.7044012927955401</v>
      </c>
      <c r="C221" s="88">
        <v>1.8445549805194299</v>
      </c>
      <c r="D221" s="88" t="e">
        <v>#N/A</v>
      </c>
      <c r="E221" s="89">
        <v>104.3420653811523</v>
      </c>
      <c r="F221" s="89">
        <v>9.3857208759203115</v>
      </c>
      <c r="G221" s="89">
        <v>106.18784261712406</v>
      </c>
      <c r="H221" s="89">
        <v>6.215668760704296</v>
      </c>
      <c r="I221" s="89" t="e">
        <v>#N/A</v>
      </c>
      <c r="J221" s="89" t="e">
        <v>#N/A</v>
      </c>
      <c r="K221" s="89" t="e">
        <v>#N/A</v>
      </c>
    </row>
    <row r="222" spans="1:11" hidden="1" x14ac:dyDescent="0.25">
      <c r="A222" s="88" t="s">
        <v>755</v>
      </c>
      <c r="B222" s="88">
        <v>1.82738639011058</v>
      </c>
      <c r="C222" s="88">
        <v>1.97518987407703</v>
      </c>
      <c r="D222" s="88" t="e">
        <v>#N/A</v>
      </c>
      <c r="E222" s="89">
        <v>109.76124042167635</v>
      </c>
      <c r="F222" s="89">
        <v>7.0821902809756976</v>
      </c>
      <c r="G222" s="89">
        <v>110.77135597937881</v>
      </c>
      <c r="H222" s="89">
        <v>6.4104547388651456</v>
      </c>
      <c r="I222" s="89" t="e">
        <v>#N/A</v>
      </c>
      <c r="J222" s="89" t="e">
        <v>#N/A</v>
      </c>
      <c r="K222" s="89" t="e">
        <v>#N/A</v>
      </c>
    </row>
    <row r="223" spans="1:11" hidden="1" x14ac:dyDescent="0.25">
      <c r="A223" s="88" t="s">
        <v>756</v>
      </c>
      <c r="B223" s="88">
        <v>1.94815269938473</v>
      </c>
      <c r="C223" s="88">
        <v>2.0886529606653501</v>
      </c>
      <c r="D223" s="88" t="e">
        <v>#N/A</v>
      </c>
      <c r="E223" s="89">
        <v>113.69132639122776</v>
      </c>
      <c r="F223" s="89">
        <v>5.7444141486063138</v>
      </c>
      <c r="G223" s="89">
        <v>114.83004796125651</v>
      </c>
      <c r="H223" s="89">
        <v>6.5797225760355404</v>
      </c>
      <c r="I223" s="89" t="e">
        <v>#N/A</v>
      </c>
      <c r="J223" s="89" t="e">
        <v>#N/A</v>
      </c>
      <c r="K223" s="89" t="e">
        <v>#N/A</v>
      </c>
    </row>
    <row r="224" spans="1:11" hidden="1" x14ac:dyDescent="0.25">
      <c r="A224" s="88" t="s">
        <v>757</v>
      </c>
      <c r="B224" s="88">
        <v>2.1186064597271499</v>
      </c>
      <c r="C224" s="88">
        <v>2.2840517639951101</v>
      </c>
      <c r="D224" s="88" t="e">
        <v>#N/A</v>
      </c>
      <c r="E224" s="89">
        <v>120.85770154415721</v>
      </c>
      <c r="F224" s="89">
        <v>9.3552546550152993</v>
      </c>
      <c r="G224" s="89">
        <v>124.51843035663943</v>
      </c>
      <c r="H224" s="89">
        <v>6.9722177695561882</v>
      </c>
      <c r="I224" s="89" t="e">
        <v>#N/A</v>
      </c>
      <c r="J224" s="89" t="e">
        <v>#N/A</v>
      </c>
      <c r="K224" s="89" t="e">
        <v>#N/A</v>
      </c>
    </row>
    <row r="225" spans="1:11" hidden="1" x14ac:dyDescent="0.25">
      <c r="A225" s="88" t="s">
        <v>758</v>
      </c>
      <c r="B225" s="88">
        <v>2.2783250588421802</v>
      </c>
      <c r="C225" s="88">
        <v>2.4767397738507899</v>
      </c>
      <c r="D225" s="88" t="e">
        <v>#N/A</v>
      </c>
      <c r="E225" s="89">
        <v>125.00418111771836</v>
      </c>
      <c r="F225" s="89">
        <v>8.4362365552802956</v>
      </c>
      <c r="G225" s="89">
        <v>129.81993661722601</v>
      </c>
      <c r="H225" s="89">
        <v>7.1804661902923561</v>
      </c>
      <c r="I225" s="89" t="e">
        <v>#N/A</v>
      </c>
      <c r="J225" s="89" t="e">
        <v>#N/A</v>
      </c>
      <c r="K225" s="89" t="e">
        <v>#N/A</v>
      </c>
    </row>
    <row r="226" spans="1:11" hidden="1" x14ac:dyDescent="0.25">
      <c r="A226" s="88" t="s">
        <v>759</v>
      </c>
      <c r="B226" s="88">
        <v>2.4431457328031998</v>
      </c>
      <c r="C226" s="88">
        <v>2.6779203242937699</v>
      </c>
      <c r="D226" s="88" t="e">
        <v>#N/A</v>
      </c>
      <c r="E226" s="89">
        <v>126.72804003764244</v>
      </c>
      <c r="F226" s="89">
        <v>8.1227972581951136</v>
      </c>
      <c r="G226" s="89">
        <v>131.64432767224366</v>
      </c>
      <c r="H226" s="89">
        <v>7.2511125198934101</v>
      </c>
      <c r="I226" s="89" t="e">
        <v>#N/A</v>
      </c>
      <c r="J226" s="89" t="e">
        <v>#N/A</v>
      </c>
      <c r="K226" s="89" t="e">
        <v>#N/A</v>
      </c>
    </row>
    <row r="227" spans="1:11" hidden="1" x14ac:dyDescent="0.25">
      <c r="A227" s="88" t="s">
        <v>760</v>
      </c>
      <c r="B227" s="88">
        <v>2.64102152651602</v>
      </c>
      <c r="C227" s="88">
        <v>2.89044838602956</v>
      </c>
      <c r="D227" s="88" t="e">
        <v>#N/A</v>
      </c>
      <c r="E227" s="89">
        <v>133.4433608360801</v>
      </c>
      <c r="F227" s="89">
        <v>7.9363101212444942</v>
      </c>
      <c r="G227" s="89">
        <v>136.00196798852573</v>
      </c>
      <c r="H227" s="89">
        <v>7.4178120207052833</v>
      </c>
      <c r="I227" s="89" t="e">
        <v>#N/A</v>
      </c>
      <c r="J227" s="89" t="e">
        <v>#N/A</v>
      </c>
      <c r="K227" s="89" t="e">
        <v>#N/A</v>
      </c>
    </row>
    <row r="228" spans="1:11" hidden="1" x14ac:dyDescent="0.25">
      <c r="A228" s="88" t="s">
        <v>761</v>
      </c>
      <c r="B228" s="88">
        <v>2.8568715486409899</v>
      </c>
      <c r="C228" s="88">
        <v>3.1399711718905898</v>
      </c>
      <c r="D228" s="88" t="e">
        <v>#N/A</v>
      </c>
      <c r="E228" s="89">
        <v>133.87625690061523</v>
      </c>
      <c r="F228" s="89">
        <v>8.6326670653263058</v>
      </c>
      <c r="G228" s="89">
        <v>139.83565553079887</v>
      </c>
      <c r="H228" s="89">
        <v>7.5621511248876283</v>
      </c>
      <c r="I228" s="89" t="e">
        <v>#N/A</v>
      </c>
      <c r="J228" s="89" t="e">
        <v>#N/A</v>
      </c>
      <c r="K228" s="89" t="e">
        <v>#N/A</v>
      </c>
    </row>
    <row r="229" spans="1:11" hidden="1" x14ac:dyDescent="0.25">
      <c r="A229" s="88" t="s">
        <v>762</v>
      </c>
      <c r="B229" s="88">
        <v>3.0450813948028701</v>
      </c>
      <c r="C229" s="88">
        <v>3.3263575051730601</v>
      </c>
      <c r="D229" s="88" t="e">
        <v>#N/A</v>
      </c>
      <c r="E229" s="89">
        <v>135.1756218166496</v>
      </c>
      <c r="F229" s="89">
        <v>5.9359249839942452</v>
      </c>
      <c r="G229" s="89">
        <v>138.83738833158773</v>
      </c>
      <c r="H229" s="89">
        <v>7.5247709598717849</v>
      </c>
      <c r="I229" s="89" t="e">
        <v>#N/A</v>
      </c>
      <c r="J229" s="89" t="e">
        <v>#N/A</v>
      </c>
      <c r="K229" s="89" t="e">
        <v>#N/A</v>
      </c>
    </row>
    <row r="230" spans="1:11" hidden="1" x14ac:dyDescent="0.25">
      <c r="A230" s="88" t="s">
        <v>763</v>
      </c>
      <c r="B230" s="88">
        <v>3.2988446335319099</v>
      </c>
      <c r="C230" s="88">
        <v>3.61966525023269</v>
      </c>
      <c r="D230" s="88" t="e">
        <v>#N/A</v>
      </c>
      <c r="E230" s="89">
        <v>140.99844556712168</v>
      </c>
      <c r="F230" s="89">
        <v>8.8176855495383677</v>
      </c>
      <c r="G230" s="89">
        <v>144.496455069398</v>
      </c>
      <c r="H230" s="89">
        <v>7.7348092922576939</v>
      </c>
      <c r="I230" s="89" t="e">
        <v>#N/A</v>
      </c>
      <c r="J230" s="89" t="e">
        <v>#N/A</v>
      </c>
      <c r="K230" s="89" t="e">
        <v>#N/A</v>
      </c>
    </row>
    <row r="231" spans="1:11" hidden="1" x14ac:dyDescent="0.25">
      <c r="A231" s="88" t="s">
        <v>764</v>
      </c>
      <c r="B231" s="88">
        <v>3.5605114226673802</v>
      </c>
      <c r="C231" s="88">
        <v>3.8783652023367599</v>
      </c>
      <c r="D231" s="88" t="e">
        <v>#N/A</v>
      </c>
      <c r="E231" s="89">
        <v>143.65297244096206</v>
      </c>
      <c r="F231" s="89">
        <v>7.1470684226238701</v>
      </c>
      <c r="G231" s="89">
        <v>148.31030583405939</v>
      </c>
      <c r="H231" s="89">
        <v>7.8738623765006066</v>
      </c>
      <c r="I231" s="89" t="e">
        <v>#N/A</v>
      </c>
      <c r="J231" s="89" t="e">
        <v>#N/A</v>
      </c>
      <c r="K231" s="89" t="e">
        <v>#N/A</v>
      </c>
    </row>
    <row r="232" spans="1:11" hidden="1" x14ac:dyDescent="0.25">
      <c r="A232" s="88" t="s">
        <v>765</v>
      </c>
      <c r="B232" s="88">
        <v>4.0863924586010301</v>
      </c>
      <c r="C232" s="88">
        <v>4.4181099508749604</v>
      </c>
      <c r="D232" s="88" t="e">
        <v>#N/A</v>
      </c>
      <c r="E232" s="89">
        <v>159.1680547614028</v>
      </c>
      <c r="F232" s="89">
        <v>13.916810830836624</v>
      </c>
      <c r="G232" s="89">
        <v>162.00256809338507</v>
      </c>
      <c r="H232" s="89">
        <v>8.3574548779981264</v>
      </c>
      <c r="I232" s="89" t="e">
        <v>#N/A</v>
      </c>
      <c r="J232" s="89" t="e">
        <v>#N/A</v>
      </c>
      <c r="K232" s="89" t="e">
        <v>#N/A</v>
      </c>
    </row>
    <row r="233" spans="1:11" hidden="1" x14ac:dyDescent="0.25">
      <c r="A233" s="88" t="s">
        <v>766</v>
      </c>
      <c r="B233" s="88">
        <v>4.7182459356504296</v>
      </c>
      <c r="C233" s="88">
        <v>5.0839915356420002</v>
      </c>
      <c r="D233" s="88" t="e">
        <v>#N/A</v>
      </c>
      <c r="E233" s="89">
        <v>176.82717418687326</v>
      </c>
      <c r="F233" s="89">
        <v>15.071639053146901</v>
      </c>
      <c r="G233" s="89">
        <v>175.62157752599705</v>
      </c>
      <c r="H233" s="89">
        <v>8.8160025903140316</v>
      </c>
      <c r="I233" s="89" t="e">
        <v>#N/A</v>
      </c>
      <c r="J233" s="89" t="e">
        <v>#N/A</v>
      </c>
      <c r="K233" s="89" t="e">
        <v>#N/A</v>
      </c>
    </row>
    <row r="234" spans="1:11" hidden="1" x14ac:dyDescent="0.25">
      <c r="A234" s="88" t="s">
        <v>767</v>
      </c>
      <c r="B234" s="88">
        <v>5.1117830400722699</v>
      </c>
      <c r="C234" s="88">
        <v>5.44942892809651</v>
      </c>
      <c r="D234" s="88" t="e">
        <v>#N/A</v>
      </c>
      <c r="E234" s="89">
        <v>179.73192028440917</v>
      </c>
      <c r="F234" s="89">
        <v>7.1880015907296979</v>
      </c>
      <c r="G234" s="89">
        <v>175.89392795175849</v>
      </c>
      <c r="H234" s="89">
        <v>8.8249589135005699</v>
      </c>
      <c r="I234" s="89" t="e">
        <v>#N/A</v>
      </c>
      <c r="J234" s="89" t="e">
        <v>#N/A</v>
      </c>
      <c r="K234" s="89" t="e">
        <v>#N/A</v>
      </c>
    </row>
    <row r="235" spans="1:11" hidden="1" x14ac:dyDescent="0.25">
      <c r="A235" s="88" t="s">
        <v>768</v>
      </c>
      <c r="B235" s="88">
        <v>5.3735474255859703</v>
      </c>
      <c r="C235" s="88">
        <v>5.7560990358765904</v>
      </c>
      <c r="D235" s="88" t="e">
        <v>#N/A</v>
      </c>
      <c r="E235" s="89">
        <v>175.82783563542304</v>
      </c>
      <c r="F235" s="89">
        <v>5.6275641324347037</v>
      </c>
      <c r="G235" s="89">
        <v>175.58905879907201</v>
      </c>
      <c r="H235" s="89">
        <v>8.8149326604034286</v>
      </c>
      <c r="I235" s="89" t="e">
        <v>#N/A</v>
      </c>
      <c r="J235" s="89" t="e">
        <v>#N/A</v>
      </c>
      <c r="K235" s="89" t="e">
        <v>#N/A</v>
      </c>
    </row>
    <row r="236" spans="1:11" hidden="1" x14ac:dyDescent="0.25">
      <c r="A236" s="88" t="s">
        <v>769</v>
      </c>
      <c r="B236" s="88">
        <v>5.5389407368005896</v>
      </c>
      <c r="C236" s="88">
        <v>5.9264070031536402</v>
      </c>
      <c r="D236" s="88" t="e">
        <v>#N/A</v>
      </c>
      <c r="E236" s="89">
        <v>161.44264364765206</v>
      </c>
      <c r="F236" s="89">
        <v>2.9587393513481164</v>
      </c>
      <c r="G236" s="89">
        <v>159.46903203224986</v>
      </c>
      <c r="H236" s="89">
        <v>8.2697484206683889</v>
      </c>
      <c r="I236" s="89" t="e">
        <v>#N/A</v>
      </c>
      <c r="J236" s="89" t="e">
        <v>#N/A</v>
      </c>
      <c r="K236" s="89" t="e">
        <v>#N/A</v>
      </c>
    </row>
    <row r="237" spans="1:11" hidden="1" x14ac:dyDescent="0.25">
      <c r="A237" s="88" t="s">
        <v>770</v>
      </c>
      <c r="B237" s="88">
        <v>5.6461086882159401</v>
      </c>
      <c r="C237" s="88">
        <v>6.0686088979517301</v>
      </c>
      <c r="D237" s="88" t="e">
        <v>#N/A</v>
      </c>
      <c r="E237" s="89">
        <v>147.81839914824229</v>
      </c>
      <c r="F237" s="89">
        <v>2.3994621821015638</v>
      </c>
      <c r="G237" s="89">
        <v>145.02408214312993</v>
      </c>
      <c r="H237" s="89">
        <v>7.7541646021643595</v>
      </c>
      <c r="I237" s="89" t="e">
        <v>#N/A</v>
      </c>
      <c r="J237" s="89" t="e">
        <v>#N/A</v>
      </c>
      <c r="K237" s="89" t="e">
        <v>#N/A</v>
      </c>
    </row>
    <row r="238" spans="1:11" hidden="1" x14ac:dyDescent="0.25">
      <c r="A238" s="88" t="s">
        <v>771</v>
      </c>
      <c r="B238" s="88">
        <v>5.7612921365391498</v>
      </c>
      <c r="C238" s="88">
        <v>6.1994794980595298</v>
      </c>
      <c r="D238" s="88" t="e">
        <v>#N/A</v>
      </c>
      <c r="E238" s="89">
        <v>135.81450992400676</v>
      </c>
      <c r="F238" s="89">
        <v>2.1565172893572182</v>
      </c>
      <c r="G238" s="89">
        <v>131.50350821936709</v>
      </c>
      <c r="H238" s="89">
        <v>7.2456777322599919</v>
      </c>
      <c r="I238" s="89" t="e">
        <v>#N/A</v>
      </c>
      <c r="J238" s="89" t="e">
        <v>#N/A</v>
      </c>
      <c r="K238" s="89" t="e">
        <v>#N/A</v>
      </c>
    </row>
    <row r="239" spans="1:11" hidden="1" x14ac:dyDescent="0.25">
      <c r="A239" s="88" t="s">
        <v>772</v>
      </c>
      <c r="B239" s="88">
        <v>5.8574565431643997</v>
      </c>
      <c r="C239" s="88">
        <v>6.32218418492723</v>
      </c>
      <c r="D239" s="88" t="e">
        <v>#N/A</v>
      </c>
      <c r="E239" s="89">
        <v>121.78753502594253</v>
      </c>
      <c r="F239" s="89">
        <v>1.979274016570387</v>
      </c>
      <c r="G239" s="89">
        <v>118.72676279169423</v>
      </c>
      <c r="H239" s="89">
        <v>6.7394991002127869</v>
      </c>
      <c r="I239" s="89" t="e">
        <v>#N/A</v>
      </c>
      <c r="J239" s="89" t="e">
        <v>#N/A</v>
      </c>
      <c r="K239" s="89" t="e">
        <v>#N/A</v>
      </c>
    </row>
    <row r="240" spans="1:11" hidden="1" x14ac:dyDescent="0.25">
      <c r="A240" s="88" t="s">
        <v>773</v>
      </c>
      <c r="B240" s="88">
        <v>5.9113433427301798</v>
      </c>
      <c r="C240" s="88">
        <v>6.3981662788575902</v>
      </c>
      <c r="D240" s="88" t="e">
        <v>#N/A</v>
      </c>
      <c r="E240" s="89">
        <v>106.91666538323008</v>
      </c>
      <c r="F240" s="89">
        <v>1.2018329695536289</v>
      </c>
      <c r="G240" s="89">
        <v>103.76512804113509</v>
      </c>
      <c r="H240" s="89">
        <v>6.1111012565218115</v>
      </c>
      <c r="I240" s="89" t="e">
        <v>#N/A</v>
      </c>
      <c r="J240" s="89" t="e">
        <v>#N/A</v>
      </c>
      <c r="K240" s="89" t="e">
        <v>#N/A</v>
      </c>
    </row>
    <row r="241" spans="1:11" hidden="1" x14ac:dyDescent="0.25">
      <c r="A241" s="88" t="s">
        <v>774</v>
      </c>
      <c r="B241" s="88">
        <v>5.9451390220791502</v>
      </c>
      <c r="C241" s="88">
        <v>6.4336861409175503</v>
      </c>
      <c r="D241" s="88" t="e">
        <v>#N/A</v>
      </c>
      <c r="E241" s="89">
        <v>95.23744200157978</v>
      </c>
      <c r="F241" s="89">
        <v>0.55515690764920134</v>
      </c>
      <c r="G241" s="89">
        <v>93.41535390925533</v>
      </c>
      <c r="H241" s="89">
        <v>5.6511541127165943</v>
      </c>
      <c r="I241" s="89" t="e">
        <v>#N/A</v>
      </c>
      <c r="J241" s="89" t="e">
        <v>#N/A</v>
      </c>
      <c r="K241" s="89" t="e">
        <v>#N/A</v>
      </c>
    </row>
    <row r="242" spans="1:11" hidden="1" x14ac:dyDescent="0.25">
      <c r="A242" s="88" t="s">
        <v>775</v>
      </c>
      <c r="B242" s="88">
        <v>5.99048648308192</v>
      </c>
      <c r="C242" s="88">
        <v>6.5463689409798</v>
      </c>
      <c r="D242" s="88" t="e">
        <v>#N/A</v>
      </c>
      <c r="E242" s="89">
        <v>81.593471307807604</v>
      </c>
      <c r="F242" s="89">
        <v>1.7514500644599362</v>
      </c>
      <c r="G242" s="89">
        <v>80.855645161081327</v>
      </c>
      <c r="H242" s="89">
        <v>5.061679503230998</v>
      </c>
      <c r="I242" s="89" t="e">
        <v>#N/A</v>
      </c>
      <c r="J242" s="89" t="e">
        <v>#N/A</v>
      </c>
      <c r="K242" s="89" t="e">
        <v>#N/A</v>
      </c>
    </row>
    <row r="243" spans="1:11" hidden="1" x14ac:dyDescent="0.25">
      <c r="A243" s="88" t="s">
        <v>776</v>
      </c>
      <c r="B243" s="88">
        <v>6.0706543465480198</v>
      </c>
      <c r="C243" s="88">
        <v>6.6204548134238301</v>
      </c>
      <c r="D243" s="88" t="e">
        <v>#N/A</v>
      </c>
      <c r="E243" s="89">
        <v>70.499504871694811</v>
      </c>
      <c r="F243" s="89">
        <v>1.1317093966436653</v>
      </c>
      <c r="G243" s="89">
        <v>70.702202294794986</v>
      </c>
      <c r="H243" s="89">
        <v>4.5570352898115285</v>
      </c>
      <c r="I243" s="89" t="e">
        <v>#N/A</v>
      </c>
      <c r="J243" s="89" t="e">
        <v>#N/A</v>
      </c>
      <c r="K243" s="89" t="e">
        <v>#N/A</v>
      </c>
    </row>
    <row r="244" spans="1:11" hidden="1" x14ac:dyDescent="0.25">
      <c r="A244" s="88" t="s">
        <v>777</v>
      </c>
      <c r="B244" s="88">
        <v>6.1973163857180404</v>
      </c>
      <c r="C244" s="88">
        <v>6.77755377643276</v>
      </c>
      <c r="D244" s="88" t="e">
        <v>#N/A</v>
      </c>
      <c r="E244" s="89">
        <v>51.657395820461204</v>
      </c>
      <c r="F244" s="89">
        <v>2.3729330904938895</v>
      </c>
      <c r="G244" s="89">
        <v>53.403918231834325</v>
      </c>
      <c r="H244" s="89">
        <v>3.6302082853073347</v>
      </c>
      <c r="I244" s="89" t="e">
        <v>#N/A</v>
      </c>
      <c r="J244" s="89" t="e">
        <v>#N/A</v>
      </c>
      <c r="K244" s="89" t="e">
        <v>#N/A</v>
      </c>
    </row>
    <row r="245" spans="1:11" hidden="1" x14ac:dyDescent="0.25">
      <c r="A245" s="88" t="s">
        <v>778</v>
      </c>
      <c r="B245" s="88">
        <v>6.3490237929630702</v>
      </c>
      <c r="C245" s="88">
        <v>7.0450415148389398</v>
      </c>
      <c r="D245" s="88" t="e">
        <v>#N/A</v>
      </c>
      <c r="E245" s="89">
        <v>34.563222849209765</v>
      </c>
      <c r="F245" s="89">
        <v>3.9466708377335458</v>
      </c>
      <c r="G245" s="89">
        <v>38.57303784730437</v>
      </c>
      <c r="H245" s="89">
        <v>2.7558512744135344</v>
      </c>
      <c r="I245" s="89" t="e">
        <v>#N/A</v>
      </c>
      <c r="J245" s="89" t="e">
        <v>#N/A</v>
      </c>
      <c r="K245" s="89" t="e">
        <v>#N/A</v>
      </c>
    </row>
    <row r="246" spans="1:11" hidden="1" x14ac:dyDescent="0.25">
      <c r="A246" s="88" t="s">
        <v>779</v>
      </c>
      <c r="B246" s="88">
        <v>6.4351835425093196</v>
      </c>
      <c r="C246" s="88">
        <v>7.1227822453564702</v>
      </c>
      <c r="D246" s="88" t="e">
        <v>#N/A</v>
      </c>
      <c r="E246" s="89">
        <v>25.889215016808297</v>
      </c>
      <c r="F246" s="89">
        <v>1.1034815104181472</v>
      </c>
      <c r="G246" s="89">
        <v>30.70694818373314</v>
      </c>
      <c r="H246" s="89">
        <v>2.2566489144169921</v>
      </c>
      <c r="I246" s="89" t="e">
        <v>#N/A</v>
      </c>
      <c r="J246" s="89" t="e">
        <v>#N/A</v>
      </c>
      <c r="K246" s="89" t="e">
        <v>#N/A</v>
      </c>
    </row>
    <row r="247" spans="1:11" hidden="1" x14ac:dyDescent="0.25">
      <c r="A247" s="88" t="s">
        <v>780</v>
      </c>
      <c r="B247" s="88">
        <v>6.5049448988288097</v>
      </c>
      <c r="C247" s="88">
        <v>7.19181033681493</v>
      </c>
      <c r="D247" s="88" t="e">
        <v>#N/A</v>
      </c>
      <c r="E247" s="89">
        <v>21.054945339380971</v>
      </c>
      <c r="F247" s="89">
        <v>0.96911696975519046</v>
      </c>
      <c r="G247" s="89">
        <v>24.942435701502763</v>
      </c>
      <c r="H247" s="89">
        <v>1.8730160374964555</v>
      </c>
      <c r="I247" s="89" t="e">
        <v>#N/A</v>
      </c>
      <c r="J247" s="89" t="e">
        <v>#N/A</v>
      </c>
      <c r="K247" s="89" t="e">
        <v>#N/A</v>
      </c>
    </row>
    <row r="248" spans="1:11" hidden="1" x14ac:dyDescent="0.25">
      <c r="A248" s="88" t="s">
        <v>781</v>
      </c>
      <c r="B248" s="88">
        <v>6.6022244447037099</v>
      </c>
      <c r="C248" s="88">
        <v>7.30862154855794</v>
      </c>
      <c r="D248" s="88" t="e">
        <v>#N/A</v>
      </c>
      <c r="E248" s="89">
        <v>19.196517139796953</v>
      </c>
      <c r="F248" s="89">
        <v>1.6242254213108653</v>
      </c>
      <c r="G248" s="89">
        <v>23.322977052854732</v>
      </c>
      <c r="H248" s="89">
        <v>1.7623201067064942</v>
      </c>
      <c r="I248" s="89" t="e">
        <v>#N/A</v>
      </c>
      <c r="J248" s="89" t="e">
        <v>#N/A</v>
      </c>
      <c r="K248" s="89" t="e">
        <v>#N/A</v>
      </c>
    </row>
    <row r="249" spans="1:11" hidden="1" x14ac:dyDescent="0.25">
      <c r="A249" s="88" t="s">
        <v>782</v>
      </c>
      <c r="B249" s="88">
        <v>6.6930987691500397</v>
      </c>
      <c r="C249" s="88">
        <v>7.40599555059634</v>
      </c>
      <c r="D249" s="88" t="e">
        <v>#N/A</v>
      </c>
      <c r="E249" s="89">
        <v>18.54356936343229</v>
      </c>
      <c r="F249" s="89">
        <v>1.3323169272270396</v>
      </c>
      <c r="G249" s="89">
        <v>22.037779582335638</v>
      </c>
      <c r="H249" s="89">
        <v>1.6735197062597296</v>
      </c>
      <c r="I249" s="89" t="e">
        <v>#N/A</v>
      </c>
      <c r="J249" s="89" t="e">
        <v>#N/A</v>
      </c>
      <c r="K249" s="89" t="e">
        <v>#N/A</v>
      </c>
    </row>
    <row r="250" spans="1:11" hidden="1" x14ac:dyDescent="0.25">
      <c r="A250" s="88" t="s">
        <v>783</v>
      </c>
      <c r="B250" s="88">
        <v>6.7743846367104403</v>
      </c>
      <c r="C250" s="88">
        <v>7.4867251802408097</v>
      </c>
      <c r="D250" s="88" t="e">
        <v>#N/A</v>
      </c>
      <c r="E250" s="89">
        <v>17.584466750888673</v>
      </c>
      <c r="F250" s="89">
        <v>1.090057765940311</v>
      </c>
      <c r="G250" s="89">
        <v>20.763770290460592</v>
      </c>
      <c r="H250" s="89">
        <v>1.5846422028303886</v>
      </c>
      <c r="I250" s="89" t="e">
        <v>#N/A</v>
      </c>
      <c r="J250" s="89" t="e">
        <v>#N/A</v>
      </c>
      <c r="K250" s="89" t="e">
        <v>#N/A</v>
      </c>
    </row>
    <row r="251" spans="1:11" hidden="1" x14ac:dyDescent="0.25">
      <c r="A251" s="88" t="s">
        <v>784</v>
      </c>
      <c r="B251" s="88">
        <v>6.8421482176047199</v>
      </c>
      <c r="C251" s="88">
        <v>7.5846558526446097</v>
      </c>
      <c r="D251" s="88" t="e">
        <v>#N/A</v>
      </c>
      <c r="E251" s="89">
        <v>16.810908748259457</v>
      </c>
      <c r="F251" s="89">
        <v>1.3080575291084751</v>
      </c>
      <c r="G251" s="89">
        <v>19.968916292050597</v>
      </c>
      <c r="H251" s="89">
        <v>1.5287551520209108</v>
      </c>
      <c r="I251" s="89" t="e">
        <v>#N/A</v>
      </c>
      <c r="J251" s="89" t="e">
        <v>#N/A</v>
      </c>
      <c r="K251" s="89" t="e">
        <v>#N/A</v>
      </c>
    </row>
    <row r="252" spans="1:11" hidden="1" x14ac:dyDescent="0.25">
      <c r="A252" s="88" t="s">
        <v>785</v>
      </c>
      <c r="B252" s="88">
        <v>6.90733277574674</v>
      </c>
      <c r="C252" s="88">
        <v>7.6619332783626</v>
      </c>
      <c r="D252" s="88" t="e">
        <v>#N/A</v>
      </c>
      <c r="E252" s="89">
        <v>16.848783352119725</v>
      </c>
      <c r="F252" s="89">
        <v>1.0188652882786364</v>
      </c>
      <c r="G252" s="89">
        <v>19.752018694497874</v>
      </c>
      <c r="H252" s="89">
        <v>1.5134459003325107</v>
      </c>
      <c r="I252" s="89" t="e">
        <v>#N/A</v>
      </c>
      <c r="J252" s="89" t="e">
        <v>#N/A</v>
      </c>
      <c r="K252" s="89" t="e">
        <v>#N/A</v>
      </c>
    </row>
    <row r="253" spans="1:11" hidden="1" x14ac:dyDescent="0.25">
      <c r="A253" s="88" t="s">
        <v>786</v>
      </c>
      <c r="B253" s="88">
        <v>6.9733927950019501</v>
      </c>
      <c r="C253" s="88">
        <v>7.7114612527250799</v>
      </c>
      <c r="D253" s="88" t="e">
        <v>#N/A</v>
      </c>
      <c r="E253" s="89">
        <v>17.295706107192022</v>
      </c>
      <c r="F253" s="89">
        <v>0.64641615324878554</v>
      </c>
      <c r="G253" s="89">
        <v>19.860700130847508</v>
      </c>
      <c r="H253" s="89">
        <v>1.5211201207282032</v>
      </c>
      <c r="I253" s="89" t="e">
        <v>#N/A</v>
      </c>
      <c r="J253" s="89" t="e">
        <v>#N/A</v>
      </c>
      <c r="K253" s="89" t="e">
        <v>#N/A</v>
      </c>
    </row>
    <row r="254" spans="1:11" hidden="1" x14ac:dyDescent="0.25">
      <c r="A254" s="88" t="s">
        <v>787</v>
      </c>
      <c r="B254" s="88">
        <v>7.0765250152232699</v>
      </c>
      <c r="C254" s="88">
        <v>7.8189053590034998</v>
      </c>
      <c r="D254" s="88" t="e">
        <v>#N/A</v>
      </c>
      <c r="E254" s="89">
        <v>18.129387908786619</v>
      </c>
      <c r="F254" s="89">
        <v>1.3933041061504614</v>
      </c>
      <c r="G254" s="89">
        <v>19.438813019805721</v>
      </c>
      <c r="H254" s="89">
        <v>1.4912940365641614</v>
      </c>
      <c r="I254" s="89" t="e">
        <v>#N/A</v>
      </c>
      <c r="J254" s="89" t="e">
        <v>#N/A</v>
      </c>
      <c r="K254" s="89" t="e">
        <v>#N/A</v>
      </c>
    </row>
    <row r="255" spans="1:11" hidden="1" x14ac:dyDescent="0.25">
      <c r="A255" s="88" t="s">
        <v>788</v>
      </c>
      <c r="B255" s="88">
        <v>7.1758554371589298</v>
      </c>
      <c r="C255" s="88">
        <v>7.90383625760433</v>
      </c>
      <c r="D255" s="88" t="e">
        <v>#N/A</v>
      </c>
      <c r="E255" s="89">
        <v>18.205633651986219</v>
      </c>
      <c r="F255" s="89">
        <v>1.0862249215362496</v>
      </c>
      <c r="G255" s="89">
        <v>19.385094836358952</v>
      </c>
      <c r="H255" s="89">
        <v>1.4874894022190555</v>
      </c>
      <c r="I255" s="89" t="e">
        <v>#N/A</v>
      </c>
      <c r="J255" s="89" t="e">
        <v>#N/A</v>
      </c>
      <c r="K255" s="89" t="e">
        <v>#N/A</v>
      </c>
    </row>
    <row r="256" spans="1:11" hidden="1" x14ac:dyDescent="0.25">
      <c r="A256" s="88" t="s">
        <v>789</v>
      </c>
      <c r="B256" s="88">
        <v>7.4180295787321997</v>
      </c>
      <c r="C256" s="88">
        <v>8.1130337986471392</v>
      </c>
      <c r="D256" s="88" t="e">
        <v>#N/A</v>
      </c>
      <c r="E256" s="89">
        <v>19.697448331463939</v>
      </c>
      <c r="F256" s="89">
        <v>2.6467848551586348</v>
      </c>
      <c r="G256" s="89">
        <v>19.704454826432727</v>
      </c>
      <c r="H256" s="89">
        <v>1.5100853088658273</v>
      </c>
      <c r="I256" s="89" t="e">
        <v>#N/A</v>
      </c>
      <c r="J256" s="89" t="e">
        <v>#N/A</v>
      </c>
      <c r="K256" s="89" t="e">
        <v>#N/A</v>
      </c>
    </row>
    <row r="257" spans="1:11" hidden="1" x14ac:dyDescent="0.25">
      <c r="A257" s="88" t="s">
        <v>790</v>
      </c>
      <c r="B257" s="88">
        <v>7.7760373017278699</v>
      </c>
      <c r="C257" s="88">
        <v>8.4448086744528208</v>
      </c>
      <c r="D257" s="88" t="e">
        <v>#N/A</v>
      </c>
      <c r="E257" s="89">
        <v>22.476109009804436</v>
      </c>
      <c r="F257" s="89">
        <v>4.0894058134086197</v>
      </c>
      <c r="G257" s="89">
        <v>19.868827694848324</v>
      </c>
      <c r="H257" s="89">
        <v>1.5216937684137122</v>
      </c>
      <c r="I257" s="89" t="e">
        <v>#N/A</v>
      </c>
      <c r="J257" s="89" t="e">
        <v>#N/A</v>
      </c>
      <c r="K257" s="89" t="e">
        <v>#N/A</v>
      </c>
    </row>
    <row r="258" spans="1:11" hidden="1" x14ac:dyDescent="0.25">
      <c r="A258" s="88" t="s">
        <v>791</v>
      </c>
      <c r="B258" s="88">
        <v>7.9521198537757698</v>
      </c>
      <c r="C258" s="88">
        <v>8.6139667202306391</v>
      </c>
      <c r="D258" s="88" t="e">
        <v>#N/A</v>
      </c>
      <c r="E258" s="89">
        <v>23.572541501666944</v>
      </c>
      <c r="F258" s="89">
        <v>2.0031009854557746</v>
      </c>
      <c r="G258" s="89">
        <v>20.935421349519867</v>
      </c>
      <c r="H258" s="89">
        <v>1.5966668923053984</v>
      </c>
      <c r="I258" s="89" t="e">
        <v>#N/A</v>
      </c>
      <c r="J258" s="89" t="e">
        <v>#N/A</v>
      </c>
      <c r="K258" s="89" t="e">
        <v>#N/A</v>
      </c>
    </row>
    <row r="259" spans="1:11" hidden="1" x14ac:dyDescent="0.25">
      <c r="A259" s="88" t="s">
        <v>792</v>
      </c>
      <c r="B259" s="88">
        <v>8.0923099196601296</v>
      </c>
      <c r="C259" s="88">
        <v>8.7386724813545307</v>
      </c>
      <c r="D259" s="88" t="e">
        <v>#N/A</v>
      </c>
      <c r="E259" s="89">
        <v>24.402436077777057</v>
      </c>
      <c r="F259" s="89">
        <v>1.4477158453724881</v>
      </c>
      <c r="G259" s="89">
        <v>21.508661548278063</v>
      </c>
      <c r="H259" s="89">
        <v>1.6367110941794216</v>
      </c>
      <c r="I259" s="89" t="e">
        <v>#N/A</v>
      </c>
      <c r="J259" s="89" t="e">
        <v>#N/A</v>
      </c>
      <c r="K259" s="89" t="e">
        <v>#N/A</v>
      </c>
    </row>
    <row r="260" spans="1:11" hidden="1" x14ac:dyDescent="0.25">
      <c r="A260" s="88" t="s">
        <v>793</v>
      </c>
      <c r="B260" s="88">
        <v>8.21547154939074</v>
      </c>
      <c r="C260" s="88">
        <v>8.8833260456199099</v>
      </c>
      <c r="D260" s="88" t="e">
        <v>#N/A</v>
      </c>
      <c r="E260" s="89">
        <v>24.434902481710896</v>
      </c>
      <c r="F260" s="89">
        <v>1.655326533566992</v>
      </c>
      <c r="G260" s="89">
        <v>21.545848100079468</v>
      </c>
      <c r="H260" s="89">
        <v>1.6393028084449757</v>
      </c>
      <c r="I260" s="89" t="e">
        <v>#N/A</v>
      </c>
      <c r="J260" s="89" t="e">
        <v>#N/A</v>
      </c>
      <c r="K260" s="89" t="e">
        <v>#N/A</v>
      </c>
    </row>
    <row r="261" spans="1:11" hidden="1" x14ac:dyDescent="0.25">
      <c r="A261" s="88" t="s">
        <v>794</v>
      </c>
      <c r="B261" s="88">
        <v>8.3588376756723708</v>
      </c>
      <c r="C261" s="88">
        <v>9.0336199287979895</v>
      </c>
      <c r="D261" s="88" t="e">
        <v>#N/A</v>
      </c>
      <c r="E261" s="89">
        <v>24.887409613617038</v>
      </c>
      <c r="F261" s="89">
        <v>1.6918649884767545</v>
      </c>
      <c r="G261" s="89">
        <v>21.977117959118829</v>
      </c>
      <c r="H261" s="89">
        <v>1.6693071539649385</v>
      </c>
      <c r="I261" s="89" t="e">
        <v>#N/A</v>
      </c>
      <c r="J261" s="89" t="e">
        <v>#N/A</v>
      </c>
      <c r="K261" s="89" t="e">
        <v>#N/A</v>
      </c>
    </row>
    <row r="262" spans="1:11" hidden="1" x14ac:dyDescent="0.25">
      <c r="A262" s="88" t="s">
        <v>795</v>
      </c>
      <c r="B262" s="88">
        <v>8.5429385894720191</v>
      </c>
      <c r="C262" s="88">
        <v>9.2114720910515402</v>
      </c>
      <c r="D262" s="88" t="e">
        <v>#N/A</v>
      </c>
      <c r="E262" s="89">
        <v>26.106488597912957</v>
      </c>
      <c r="F262" s="89">
        <v>1.9687806621859538</v>
      </c>
      <c r="G262" s="89">
        <v>23.037401123828282</v>
      </c>
      <c r="H262" s="89">
        <v>1.7426618623604062</v>
      </c>
      <c r="I262" s="89" t="e">
        <v>#N/A</v>
      </c>
      <c r="J262" s="89" t="e">
        <v>#N/A</v>
      </c>
      <c r="K262" s="89" t="e">
        <v>#N/A</v>
      </c>
    </row>
    <row r="263" spans="1:11" hidden="1" x14ac:dyDescent="0.25">
      <c r="A263" s="88" t="s">
        <v>796</v>
      </c>
      <c r="B263" s="88">
        <v>8.6987348337264905</v>
      </c>
      <c r="C263" s="88">
        <v>9.3663592226941805</v>
      </c>
      <c r="D263" s="88" t="e">
        <v>#N/A</v>
      </c>
      <c r="E263" s="89">
        <v>27.134557116795687</v>
      </c>
      <c r="F263" s="89">
        <v>1.6814590557475029</v>
      </c>
      <c r="G263" s="89">
        <v>23.490892726903724</v>
      </c>
      <c r="H263" s="89">
        <v>1.7738594771286476</v>
      </c>
      <c r="I263" s="89" t="e">
        <v>#N/A</v>
      </c>
      <c r="J263" s="89" t="e">
        <v>#N/A</v>
      </c>
      <c r="K263" s="89" t="e">
        <v>#N/A</v>
      </c>
    </row>
    <row r="264" spans="1:11" hidden="1" x14ac:dyDescent="0.25">
      <c r="A264" s="88" t="s">
        <v>797</v>
      </c>
      <c r="B264" s="88">
        <v>8.8469504416048093</v>
      </c>
      <c r="C264" s="88">
        <v>9.5290957449108404</v>
      </c>
      <c r="D264" s="88" t="e">
        <v>#N/A</v>
      </c>
      <c r="E264" s="89">
        <v>28.0805591511172</v>
      </c>
      <c r="F264" s="89">
        <v>1.737457621979277</v>
      </c>
      <c r="G264" s="89">
        <v>24.369338634429671</v>
      </c>
      <c r="H264" s="89">
        <v>1.8339939153435569</v>
      </c>
      <c r="I264" s="89" t="e">
        <v>#N/A</v>
      </c>
      <c r="J264" s="89" t="e">
        <v>#N/A</v>
      </c>
      <c r="K264" s="89" t="e">
        <v>#N/A</v>
      </c>
    </row>
    <row r="265" spans="1:11" hidden="1" x14ac:dyDescent="0.25">
      <c r="A265" s="88" t="s">
        <v>798</v>
      </c>
      <c r="B265" s="88">
        <v>8.9730613687053005</v>
      </c>
      <c r="C265" s="88">
        <v>9.6478325740671593</v>
      </c>
      <c r="D265" s="88" t="e">
        <v>#N/A</v>
      </c>
      <c r="E265" s="89">
        <v>28.675691051514775</v>
      </c>
      <c r="F265" s="89">
        <v>1.2460450848101878</v>
      </c>
      <c r="G265" s="89">
        <v>25.110303454585914</v>
      </c>
      <c r="H265" s="89">
        <v>1.8844150685408678</v>
      </c>
      <c r="I265" s="89" t="e">
        <v>#N/A</v>
      </c>
      <c r="J265" s="89" t="e">
        <v>#N/A</v>
      </c>
      <c r="K265" s="89" t="e">
        <v>#N/A</v>
      </c>
    </row>
    <row r="266" spans="1:11" hidden="1" x14ac:dyDescent="0.25">
      <c r="A266" s="88" t="s">
        <v>799</v>
      </c>
      <c r="B266" s="88">
        <v>9.1020598876472398</v>
      </c>
      <c r="C266" s="88">
        <v>9.7673740253285395</v>
      </c>
      <c r="D266" s="88" t="e">
        <v>#N/A</v>
      </c>
      <c r="E266" s="89">
        <v>28.623298413650321</v>
      </c>
      <c r="F266" s="89">
        <v>1.2390498108632242</v>
      </c>
      <c r="G266" s="89">
        <v>24.919967397755617</v>
      </c>
      <c r="H266" s="89">
        <v>1.8714892660323112</v>
      </c>
      <c r="I266" s="89" t="e">
        <v>#N/A</v>
      </c>
      <c r="J266" s="89" t="e">
        <v>#N/A</v>
      </c>
      <c r="K266" s="89" t="e">
        <v>#N/A</v>
      </c>
    </row>
    <row r="267" spans="1:11" hidden="1" x14ac:dyDescent="0.25">
      <c r="A267" s="88" t="s">
        <v>800</v>
      </c>
      <c r="B267" s="88">
        <v>9.3437231026759395</v>
      </c>
      <c r="C267" s="88">
        <v>10.005494500806201</v>
      </c>
      <c r="D267" s="88" t="e">
        <v>#N/A</v>
      </c>
      <c r="E267" s="89">
        <v>30.210581644260557</v>
      </c>
      <c r="F267" s="89">
        <v>2.4379170374777548</v>
      </c>
      <c r="G267" s="89">
        <v>26.590356564887752</v>
      </c>
      <c r="H267" s="89">
        <v>1.9843154827691833</v>
      </c>
      <c r="I267" s="89" t="e">
        <v>#N/A</v>
      </c>
      <c r="J267" s="89" t="e">
        <v>#N/A</v>
      </c>
      <c r="K267" s="89" t="e">
        <v>#N/A</v>
      </c>
    </row>
    <row r="268" spans="1:11" hidden="1" x14ac:dyDescent="0.25">
      <c r="A268" s="88" t="s">
        <v>801</v>
      </c>
      <c r="B268" s="88">
        <v>9.6382139538614098</v>
      </c>
      <c r="C268" s="88">
        <v>10.3456076352875</v>
      </c>
      <c r="D268" s="88" t="e">
        <v>#N/A</v>
      </c>
      <c r="E268" s="89">
        <v>29.929570266133364</v>
      </c>
      <c r="F268" s="89">
        <v>3.3992636191434</v>
      </c>
      <c r="G268" s="89">
        <v>27.518359864501573</v>
      </c>
      <c r="H268" s="89">
        <v>2.0464089914412398</v>
      </c>
      <c r="I268" s="89" t="e">
        <v>#N/A</v>
      </c>
      <c r="J268" s="89" t="e">
        <v>#N/A</v>
      </c>
      <c r="K268" s="89" t="e">
        <v>#N/A</v>
      </c>
    </row>
    <row r="269" spans="1:11" hidden="1" x14ac:dyDescent="0.25">
      <c r="A269" s="88" t="s">
        <v>802</v>
      </c>
      <c r="B269" s="88">
        <v>9.8838798948013693</v>
      </c>
      <c r="C269" s="88">
        <v>10.5989198161675</v>
      </c>
      <c r="D269" s="88" t="e">
        <v>#N/A</v>
      </c>
      <c r="E269" s="89">
        <v>27.106899199224866</v>
      </c>
      <c r="F269" s="89">
        <v>2.4484997866726088</v>
      </c>
      <c r="G269" s="89">
        <v>25.50811066011811</v>
      </c>
      <c r="H269" s="89">
        <v>1.9113722192291904</v>
      </c>
      <c r="I269" s="89" t="e">
        <v>#N/A</v>
      </c>
      <c r="J269" s="89" t="e">
        <v>#N/A</v>
      </c>
      <c r="K269" s="89" t="e">
        <v>#N/A</v>
      </c>
    </row>
    <row r="270" spans="1:11" hidden="1" x14ac:dyDescent="0.25">
      <c r="A270" s="88" t="s">
        <v>803</v>
      </c>
      <c r="B270" s="88">
        <v>10.0564247219094</v>
      </c>
      <c r="C270" s="88">
        <v>10.802770602566801</v>
      </c>
      <c r="D270" s="88" t="e">
        <v>#N/A</v>
      </c>
      <c r="E270" s="89">
        <v>26.462187527700287</v>
      </c>
      <c r="F270" s="89">
        <v>1.9233166203252994</v>
      </c>
      <c r="G270" s="89">
        <v>25.409941243394506</v>
      </c>
      <c r="H270" s="89">
        <v>1.9047271185502757</v>
      </c>
      <c r="I270" s="89" t="e">
        <v>#N/A</v>
      </c>
      <c r="J270" s="89" t="e">
        <v>#N/A</v>
      </c>
      <c r="K270" s="89" t="e">
        <v>#N/A</v>
      </c>
    </row>
    <row r="271" spans="1:11" hidden="1" x14ac:dyDescent="0.25">
      <c r="A271" s="88" t="s">
        <v>804</v>
      </c>
      <c r="B271" s="88">
        <v>10.199839643789399</v>
      </c>
      <c r="C271" s="88">
        <v>10.9576897243651</v>
      </c>
      <c r="D271" s="88" t="e">
        <v>#N/A</v>
      </c>
      <c r="E271" s="89">
        <v>26.043611095628737</v>
      </c>
      <c r="F271" s="89">
        <v>1.4340684209427579</v>
      </c>
      <c r="G271" s="89">
        <v>25.39307026033104</v>
      </c>
      <c r="H271" s="89">
        <v>1.9035846393855804</v>
      </c>
      <c r="I271" s="89" t="e">
        <v>#N/A</v>
      </c>
      <c r="J271" s="89" t="e">
        <v>#N/A</v>
      </c>
      <c r="K271" s="89" t="e">
        <v>#N/A</v>
      </c>
    </row>
    <row r="272" spans="1:11" hidden="1" x14ac:dyDescent="0.25">
      <c r="A272" s="88" t="s">
        <v>805</v>
      </c>
      <c r="B272" s="88">
        <v>10.3066875511982</v>
      </c>
      <c r="C272" s="88">
        <v>11.0820272277002</v>
      </c>
      <c r="D272" s="88" t="e">
        <v>#N/A</v>
      </c>
      <c r="E272" s="89">
        <v>25.454607069542412</v>
      </c>
      <c r="F272" s="89">
        <v>1.1347054576534399</v>
      </c>
      <c r="G272" s="89">
        <v>24.750877889531033</v>
      </c>
      <c r="H272" s="89">
        <v>1.859991173738007</v>
      </c>
      <c r="I272" s="89" t="e">
        <v>#N/A</v>
      </c>
      <c r="J272" s="89" t="e">
        <v>#N/A</v>
      </c>
      <c r="K272" s="89" t="e">
        <v>#N/A</v>
      </c>
    </row>
    <row r="273" spans="1:11" hidden="1" x14ac:dyDescent="0.25">
      <c r="A273" s="88" t="s">
        <v>806</v>
      </c>
      <c r="B273" s="88">
        <v>10.407441671110799</v>
      </c>
      <c r="C273" s="88">
        <v>11.1804495225712</v>
      </c>
      <c r="D273" s="88" t="e">
        <v>#N/A</v>
      </c>
      <c r="E273" s="89">
        <v>24.508239960212428</v>
      </c>
      <c r="F273" s="89">
        <v>0.88812536595279656</v>
      </c>
      <c r="G273" s="89">
        <v>23.764887284325532</v>
      </c>
      <c r="H273" s="89">
        <v>1.7926578716819908</v>
      </c>
      <c r="I273" s="89" t="e">
        <v>#N/A</v>
      </c>
      <c r="J273" s="89" t="e">
        <v>#N/A</v>
      </c>
      <c r="K273" s="89" t="e">
        <v>#N/A</v>
      </c>
    </row>
    <row r="274" spans="1:11" hidden="1" x14ac:dyDescent="0.25">
      <c r="A274" s="88" t="s">
        <v>807</v>
      </c>
      <c r="B274" s="88">
        <v>10.516647583476299</v>
      </c>
      <c r="C274" s="88">
        <v>11.3016277670501</v>
      </c>
      <c r="D274" s="88" t="e">
        <v>#N/A</v>
      </c>
      <c r="E274" s="89">
        <v>23.103396721552016</v>
      </c>
      <c r="F274" s="89">
        <v>1.0838405399913764</v>
      </c>
      <c r="G274" s="89">
        <v>22.690788783141791</v>
      </c>
      <c r="H274" s="89">
        <v>1.7187457753707003</v>
      </c>
      <c r="I274" s="89" t="e">
        <v>#N/A</v>
      </c>
      <c r="J274" s="89" t="e">
        <v>#N/A</v>
      </c>
      <c r="K274" s="89" t="e">
        <v>#N/A</v>
      </c>
    </row>
    <row r="275" spans="1:11" hidden="1" x14ac:dyDescent="0.25">
      <c r="A275" s="88" t="s">
        <v>808</v>
      </c>
      <c r="B275" s="88">
        <v>10.609584269261999</v>
      </c>
      <c r="C275" s="88">
        <v>11.361956078499301</v>
      </c>
      <c r="D275" s="88" t="e">
        <v>#N/A</v>
      </c>
      <c r="E275" s="89">
        <v>21.966981084729898</v>
      </c>
      <c r="F275" s="89">
        <v>0.53380196811194658</v>
      </c>
      <c r="G275" s="89">
        <v>21.306003841598308</v>
      </c>
      <c r="H275" s="89">
        <v>1.6225740876589789</v>
      </c>
      <c r="I275" s="89" t="e">
        <v>#N/A</v>
      </c>
      <c r="J275" s="89" t="e">
        <v>#N/A</v>
      </c>
      <c r="K275" s="89" t="e">
        <v>#N/A</v>
      </c>
    </row>
    <row r="276" spans="1:11" hidden="1" x14ac:dyDescent="0.25">
      <c r="A276" s="88" t="s">
        <v>809</v>
      </c>
      <c r="B276" s="88">
        <v>10.683422977311601</v>
      </c>
      <c r="C276" s="88">
        <v>11.4315460447954</v>
      </c>
      <c r="D276" s="88" t="e">
        <v>#N/A</v>
      </c>
      <c r="E276" s="89">
        <v>20.758255037468707</v>
      </c>
      <c r="F276" s="89">
        <v>0.61248226815264761</v>
      </c>
      <c r="G276" s="89">
        <v>19.964646707433829</v>
      </c>
      <c r="H276" s="89">
        <v>1.5284540374380651</v>
      </c>
      <c r="I276" s="89" t="e">
        <v>#N/A</v>
      </c>
      <c r="J276" s="89" t="e">
        <v>#N/A</v>
      </c>
      <c r="K276" s="89" t="e">
        <v>#N/A</v>
      </c>
    </row>
    <row r="277" spans="1:11" hidden="1" x14ac:dyDescent="0.25">
      <c r="A277" s="88" t="s">
        <v>810</v>
      </c>
      <c r="B277" s="88">
        <v>10.7898503743119</v>
      </c>
      <c r="C277" s="88">
        <v>11.541932829148699</v>
      </c>
      <c r="D277" s="88" t="e">
        <v>#N/A</v>
      </c>
      <c r="E277" s="89">
        <v>20.247147890271687</v>
      </c>
      <c r="F277" s="89">
        <v>0.96563302916981009</v>
      </c>
      <c r="G277" s="89">
        <v>19.63239142616111</v>
      </c>
      <c r="H277" s="89">
        <v>1.5049913874042309</v>
      </c>
      <c r="I277" s="89" t="e">
        <v>#N/A</v>
      </c>
      <c r="J277" s="89" t="e">
        <v>#N/A</v>
      </c>
      <c r="K277" s="89" t="e">
        <v>#N/A</v>
      </c>
    </row>
    <row r="278" spans="1:11" hidden="1" x14ac:dyDescent="0.25">
      <c r="A278" s="88" t="s">
        <v>811</v>
      </c>
      <c r="B278" s="88">
        <v>10.915342738584</v>
      </c>
      <c r="C278" s="88">
        <v>11.650365069897701</v>
      </c>
      <c r="D278" s="88" t="e">
        <v>#N/A</v>
      </c>
      <c r="E278" s="89">
        <v>19.921675679124419</v>
      </c>
      <c r="F278" s="89">
        <v>0.93946345342748039</v>
      </c>
      <c r="G278" s="89">
        <v>19.27837553559668</v>
      </c>
      <c r="H278" s="89">
        <v>1.4799262624846987</v>
      </c>
      <c r="I278" s="89" t="e">
        <v>#N/A</v>
      </c>
      <c r="J278" s="89" t="e">
        <v>#N/A</v>
      </c>
      <c r="K278" s="89" t="e">
        <v>#N/A</v>
      </c>
    </row>
    <row r="279" spans="1:11" hidden="1" x14ac:dyDescent="0.25">
      <c r="A279" s="88" t="s">
        <v>812</v>
      </c>
      <c r="B279" s="88">
        <v>11.1863740967847</v>
      </c>
      <c r="C279" s="88">
        <v>11.9381036718754</v>
      </c>
      <c r="D279" s="88" t="e">
        <v>#N/A</v>
      </c>
      <c r="E279" s="89">
        <v>19.720736304579113</v>
      </c>
      <c r="F279" s="89">
        <v>2.469781850194197</v>
      </c>
      <c r="G279" s="89">
        <v>19.315478819297518</v>
      </c>
      <c r="H279" s="89">
        <v>1.4825564554883375</v>
      </c>
      <c r="I279" s="89" t="e">
        <v>#N/A</v>
      </c>
      <c r="J279" s="89" t="e">
        <v>#N/A</v>
      </c>
      <c r="K279" s="89" t="e">
        <v>#N/A</v>
      </c>
    </row>
    <row r="280" spans="1:11" hidden="1" x14ac:dyDescent="0.25">
      <c r="A280" s="88" t="s">
        <v>813</v>
      </c>
      <c r="B280" s="88">
        <v>11.449679866825701</v>
      </c>
      <c r="C280" s="88">
        <v>12.222834542543</v>
      </c>
      <c r="D280" s="88" t="e">
        <v>#N/A</v>
      </c>
      <c r="E280" s="89">
        <v>18.794622340154142</v>
      </c>
      <c r="F280" s="89">
        <v>2.3850594574613027</v>
      </c>
      <c r="G280" s="89">
        <v>18.145158539093707</v>
      </c>
      <c r="H280" s="89">
        <v>1.3992308631075145</v>
      </c>
      <c r="I280" s="89" t="e">
        <v>#N/A</v>
      </c>
      <c r="J280" s="89" t="e">
        <v>#N/A</v>
      </c>
      <c r="K280" s="89" t="e">
        <v>#N/A</v>
      </c>
    </row>
    <row r="281" spans="1:11" hidden="1" x14ac:dyDescent="0.25">
      <c r="A281" s="88" t="s">
        <v>814</v>
      </c>
      <c r="B281" s="88">
        <v>11.657778465389301</v>
      </c>
      <c r="C281" s="88">
        <v>12.454968641729099</v>
      </c>
      <c r="D281" s="88" t="e">
        <v>#N/A</v>
      </c>
      <c r="E281" s="89">
        <v>17.947390998963364</v>
      </c>
      <c r="F281" s="89">
        <v>1.8991838462521171</v>
      </c>
      <c r="G281" s="89">
        <v>17.511679093282684</v>
      </c>
      <c r="H281" s="89">
        <v>1.3538116448063242</v>
      </c>
      <c r="I281" s="89" t="e">
        <v>#N/A</v>
      </c>
      <c r="J281" s="89" t="e">
        <v>#N/A</v>
      </c>
      <c r="K281" s="89" t="e">
        <v>#N/A</v>
      </c>
    </row>
    <row r="282" spans="1:11" hidden="1" x14ac:dyDescent="0.25">
      <c r="A282" s="88" t="s">
        <v>815</v>
      </c>
      <c r="B282" s="88">
        <v>11.795900435066001</v>
      </c>
      <c r="C282" s="88">
        <v>12.604500147104099</v>
      </c>
      <c r="D282" s="88" t="e">
        <v>#N/A</v>
      </c>
      <c r="E282" s="89">
        <v>17.297158396332414</v>
      </c>
      <c r="F282" s="89">
        <v>1.2005771325189096</v>
      </c>
      <c r="G282" s="89">
        <v>16.678402336056241</v>
      </c>
      <c r="H282" s="89">
        <v>1.2937243472409765</v>
      </c>
      <c r="I282" s="89" t="e">
        <v>#N/A</v>
      </c>
      <c r="J282" s="89" t="e">
        <v>#N/A</v>
      </c>
      <c r="K282" s="89" t="e">
        <v>#N/A</v>
      </c>
    </row>
    <row r="283" spans="1:11" hidden="1" x14ac:dyDescent="0.25">
      <c r="A283" s="88" t="s">
        <v>816</v>
      </c>
      <c r="B283" s="88">
        <v>11.915947720290401</v>
      </c>
      <c r="C283" s="88">
        <v>12.7470687623705</v>
      </c>
      <c r="D283" s="88" t="e">
        <v>#N/A</v>
      </c>
      <c r="E283" s="89">
        <v>16.824853492142154</v>
      </c>
      <c r="F283" s="89">
        <v>1.1310929715777407</v>
      </c>
      <c r="G283" s="89">
        <v>16.329893280575412</v>
      </c>
      <c r="H283" s="89">
        <v>1.2684767434062216</v>
      </c>
      <c r="I283" s="89" t="e">
        <v>#N/A</v>
      </c>
      <c r="J283" s="89" t="e">
        <v>#N/A</v>
      </c>
      <c r="K283" s="89" t="e">
        <v>#N/A</v>
      </c>
    </row>
    <row r="284" spans="1:11" hidden="1" x14ac:dyDescent="0.25">
      <c r="A284" s="88" t="s">
        <v>817</v>
      </c>
      <c r="B284" s="88">
        <v>12.0221713196406</v>
      </c>
      <c r="C284" s="88">
        <v>12.857755543187499</v>
      </c>
      <c r="D284" s="88" t="e">
        <v>#N/A</v>
      </c>
      <c r="E284" s="89">
        <v>16.644375410826996</v>
      </c>
      <c r="F284" s="89">
        <v>0.8683312444642155</v>
      </c>
      <c r="G284" s="89">
        <v>16.023497136415244</v>
      </c>
      <c r="H284" s="89">
        <v>1.2462226535493004</v>
      </c>
      <c r="I284" s="89" t="e">
        <v>#N/A</v>
      </c>
      <c r="J284" s="89" t="e">
        <v>#N/A</v>
      </c>
      <c r="K284" s="89" t="e">
        <v>#N/A</v>
      </c>
    </row>
    <row r="285" spans="1:11" hidden="1" x14ac:dyDescent="0.25">
      <c r="A285" s="88" t="s">
        <v>818</v>
      </c>
      <c r="B285" s="88">
        <v>12.101437891772299</v>
      </c>
      <c r="C285" s="88">
        <v>12.926499406399101</v>
      </c>
      <c r="D285" s="88" t="e">
        <v>#N/A</v>
      </c>
      <c r="E285" s="89">
        <v>16.276778426380535</v>
      </c>
      <c r="F285" s="89">
        <v>0.53464901382438423</v>
      </c>
      <c r="G285" s="89">
        <v>15.616991788236767</v>
      </c>
      <c r="H285" s="89">
        <v>1.2166141604286418</v>
      </c>
      <c r="I285" s="89" t="e">
        <v>#N/A</v>
      </c>
      <c r="J285" s="89" t="e">
        <v>#N/A</v>
      </c>
      <c r="K285" s="89" t="e">
        <v>#N/A</v>
      </c>
    </row>
    <row r="286" spans="1:11" hidden="1" x14ac:dyDescent="0.25">
      <c r="A286" s="88" t="s">
        <v>819</v>
      </c>
      <c r="B286" s="88">
        <v>12.1833451921855</v>
      </c>
      <c r="C286" s="88">
        <v>13.013990040665499</v>
      </c>
      <c r="D286" s="88" t="e">
        <v>#N/A</v>
      </c>
      <c r="E286" s="89">
        <v>15.848183515514091</v>
      </c>
      <c r="F286" s="89">
        <v>0.67683161168201611</v>
      </c>
      <c r="G286" s="89">
        <v>15.151465867667246</v>
      </c>
      <c r="H286" s="89">
        <v>1.1825893622165129</v>
      </c>
      <c r="I286" s="89" t="e">
        <v>#N/A</v>
      </c>
      <c r="J286" s="89" t="e">
        <v>#N/A</v>
      </c>
      <c r="K286" s="89" t="e">
        <v>#N/A</v>
      </c>
    </row>
    <row r="287" spans="1:11" hidden="1" x14ac:dyDescent="0.25">
      <c r="A287" s="88" t="s">
        <v>820</v>
      </c>
      <c r="B287" s="88">
        <v>12.260272414520101</v>
      </c>
      <c r="C287" s="88">
        <v>13.101735816850001</v>
      </c>
      <c r="D287" s="88" t="e">
        <v>#N/A</v>
      </c>
      <c r="E287" s="89">
        <v>15.558462078862622</v>
      </c>
      <c r="F287" s="89">
        <v>0.67424191896809926</v>
      </c>
      <c r="G287" s="89">
        <v>15.31232585595852</v>
      </c>
      <c r="H287" s="89">
        <v>1.1943606831476661</v>
      </c>
      <c r="I287" s="89" t="e">
        <v>#N/A</v>
      </c>
      <c r="J287" s="89" t="e">
        <v>#N/A</v>
      </c>
      <c r="K287" s="89" t="e">
        <v>#N/A</v>
      </c>
    </row>
    <row r="288" spans="1:11" hidden="1" x14ac:dyDescent="0.25">
      <c r="A288" s="88" t="s">
        <v>821</v>
      </c>
      <c r="B288" s="88">
        <v>12.335592231401399</v>
      </c>
      <c r="C288" s="88">
        <v>13.2035850619468</v>
      </c>
      <c r="D288" s="88" t="e">
        <v>#N/A</v>
      </c>
      <c r="E288" s="89">
        <v>15.464793049928961</v>
      </c>
      <c r="F288" s="89">
        <v>0.77737214763415885</v>
      </c>
      <c r="G288" s="89">
        <v>15.501306736704979</v>
      </c>
      <c r="H288" s="89">
        <v>1.2081706044126506</v>
      </c>
      <c r="I288" s="89" t="e">
        <v>#N/A</v>
      </c>
      <c r="J288" s="89" t="e">
        <v>#N/A</v>
      </c>
      <c r="K288" s="89" t="e">
        <v>#N/A</v>
      </c>
    </row>
    <row r="289" spans="1:11" hidden="1" x14ac:dyDescent="0.25">
      <c r="A289" s="88" t="s">
        <v>822</v>
      </c>
      <c r="B289" s="88">
        <v>12.4428965245267</v>
      </c>
      <c r="C289" s="88">
        <v>13.315518337918</v>
      </c>
      <c r="D289" s="88" t="e">
        <v>#N/A</v>
      </c>
      <c r="E289" s="89">
        <v>15.320380662092536</v>
      </c>
      <c r="F289" s="89">
        <v>0.84774911848597423</v>
      </c>
      <c r="G289" s="89">
        <v>15.36645148627256</v>
      </c>
      <c r="H289" s="89">
        <v>1.1983180734613352</v>
      </c>
      <c r="I289" s="89" t="e">
        <v>#N/A</v>
      </c>
      <c r="J289" s="89" t="e">
        <v>#N/A</v>
      </c>
      <c r="K289" s="89" t="e">
        <v>#N/A</v>
      </c>
    </row>
    <row r="290" spans="1:11" hidden="1" x14ac:dyDescent="0.25">
      <c r="A290" s="88" t="s">
        <v>823</v>
      </c>
      <c r="B290" s="88">
        <v>12.532493537791501</v>
      </c>
      <c r="C290" s="88">
        <v>13.395465540530401</v>
      </c>
      <c r="D290" s="88" t="e">
        <v>#N/A</v>
      </c>
      <c r="E290" s="89">
        <v>14.81539185655738</v>
      </c>
      <c r="F290" s="89">
        <v>0.60040623717019237</v>
      </c>
      <c r="G290" s="89">
        <v>14.978933794458538</v>
      </c>
      <c r="H290" s="89">
        <v>1.1699471424181374</v>
      </c>
      <c r="I290" s="89" t="e">
        <v>#N/A</v>
      </c>
      <c r="J290" s="89" t="e">
        <v>#N/A</v>
      </c>
      <c r="K290" s="89" t="e">
        <v>#N/A</v>
      </c>
    </row>
    <row r="291" spans="1:11" hidden="1" x14ac:dyDescent="0.25">
      <c r="A291" s="88" t="s">
        <v>824</v>
      </c>
      <c r="B291" s="88">
        <v>12.6366203406883</v>
      </c>
      <c r="C291" s="88">
        <v>13.495704014770601</v>
      </c>
      <c r="D291" s="88" t="e">
        <v>#N/A</v>
      </c>
      <c r="E291" s="89">
        <v>12.964399646892222</v>
      </c>
      <c r="F291" s="89">
        <v>0.74830153485081485</v>
      </c>
      <c r="G291" s="89">
        <v>13.047301193779237</v>
      </c>
      <c r="H291" s="89">
        <v>1.0272077575932625</v>
      </c>
      <c r="I291" s="89" t="e">
        <v>#N/A</v>
      </c>
      <c r="J291" s="89" t="e">
        <v>#N/A</v>
      </c>
      <c r="K291" s="89" t="e">
        <v>#N/A</v>
      </c>
    </row>
    <row r="292" spans="1:11" hidden="1" x14ac:dyDescent="0.25">
      <c r="A292" s="88" t="s">
        <v>825</v>
      </c>
      <c r="B292" s="88">
        <v>12.816553481441201</v>
      </c>
      <c r="C292" s="88">
        <v>13.6779818254637</v>
      </c>
      <c r="D292" s="88" t="e">
        <v>#N/A</v>
      </c>
      <c r="E292" s="89">
        <v>11.938094606259497</v>
      </c>
      <c r="F292" s="89">
        <v>1.350635805983913</v>
      </c>
      <c r="G292" s="89">
        <v>11.905154061080436</v>
      </c>
      <c r="H292" s="89">
        <v>0.94175257509536703</v>
      </c>
      <c r="I292" s="89" t="e">
        <v>#N/A</v>
      </c>
      <c r="J292" s="89" t="e">
        <v>#N/A</v>
      </c>
      <c r="K292" s="89" t="e">
        <v>#N/A</v>
      </c>
    </row>
    <row r="293" spans="1:11" hidden="1" x14ac:dyDescent="0.25">
      <c r="A293" s="88" t="s">
        <v>826</v>
      </c>
      <c r="B293" s="88">
        <v>12.9773197638673</v>
      </c>
      <c r="C293" s="88">
        <v>13.857647103121</v>
      </c>
      <c r="D293" s="88" t="e">
        <v>#N/A</v>
      </c>
      <c r="E293" s="89">
        <v>11.318977302541612</v>
      </c>
      <c r="F293" s="89">
        <v>1.3135364555231677</v>
      </c>
      <c r="G293" s="89">
        <v>11.261999140586919</v>
      </c>
      <c r="H293" s="89">
        <v>0.89327936082990167</v>
      </c>
      <c r="I293" s="89" t="e">
        <v>#N/A</v>
      </c>
      <c r="J293" s="89" t="e">
        <v>#N/A</v>
      </c>
      <c r="K293" s="89" t="e">
        <v>#N/A</v>
      </c>
    </row>
    <row r="294" spans="1:11" hidden="1" x14ac:dyDescent="0.25">
      <c r="A294" s="88" t="s">
        <v>827</v>
      </c>
      <c r="B294" s="88">
        <v>13.083345310799199</v>
      </c>
      <c r="C294" s="88">
        <v>13.9680251653123</v>
      </c>
      <c r="D294" s="88" t="e">
        <v>#N/A</v>
      </c>
      <c r="E294" s="89">
        <v>10.914341663193227</v>
      </c>
      <c r="F294" s="89">
        <v>0.79651373259779223</v>
      </c>
      <c r="G294" s="89">
        <v>10.817763515370116</v>
      </c>
      <c r="H294" s="89">
        <v>0.8596480671693163</v>
      </c>
      <c r="I294" s="89" t="e">
        <v>#N/A</v>
      </c>
      <c r="J294" s="89" t="e">
        <v>#N/A</v>
      </c>
      <c r="K294" s="89" t="e">
        <v>#N/A</v>
      </c>
    </row>
    <row r="295" spans="1:11" hidden="1" x14ac:dyDescent="0.25">
      <c r="A295" s="88" t="s">
        <v>828</v>
      </c>
      <c r="B295" s="88">
        <v>13.159593689428499</v>
      </c>
      <c r="C295" s="88">
        <v>14.044117465946201</v>
      </c>
      <c r="D295" s="88" t="e">
        <v>#N/A</v>
      </c>
      <c r="E295" s="89">
        <v>10.43681961628975</v>
      </c>
      <c r="F295" s="89">
        <v>0.54476062101367351</v>
      </c>
      <c r="G295" s="89">
        <v>10.175270313160967</v>
      </c>
      <c r="H295" s="89">
        <v>0.81078821372986276</v>
      </c>
      <c r="I295" s="89" t="e">
        <v>#N/A</v>
      </c>
      <c r="J295" s="89" t="e">
        <v>#N/A</v>
      </c>
      <c r="K295" s="89" t="e">
        <v>#N/A</v>
      </c>
    </row>
    <row r="296" spans="1:11" hidden="1" x14ac:dyDescent="0.25">
      <c r="A296" s="88" t="s">
        <v>829</v>
      </c>
      <c r="B296" s="88">
        <v>13.2354804035143</v>
      </c>
      <c r="C296" s="88">
        <v>14.141504631296399</v>
      </c>
      <c r="D296" s="88" t="e">
        <v>#N/A</v>
      </c>
      <c r="E296" s="89">
        <v>10.092262467525458</v>
      </c>
      <c r="F296" s="89">
        <v>0.6934374166717161</v>
      </c>
      <c r="G296" s="89">
        <v>9.9842393471936575</v>
      </c>
      <c r="H296" s="89">
        <v>0.79621045396567336</v>
      </c>
      <c r="I296" s="89" t="e">
        <v>#N/A</v>
      </c>
      <c r="J296" s="89" t="e">
        <v>#N/A</v>
      </c>
      <c r="K296" s="89" t="e">
        <v>#N/A</v>
      </c>
    </row>
    <row r="297" spans="1:11" hidden="1" x14ac:dyDescent="0.25">
      <c r="A297" s="88" t="s">
        <v>830</v>
      </c>
      <c r="B297" s="88">
        <v>13.311137489729701</v>
      </c>
      <c r="C297" s="88">
        <v>14.2389046556965</v>
      </c>
      <c r="D297" s="88" t="e">
        <v>#N/A</v>
      </c>
      <c r="E297" s="89">
        <v>9.9963294343713436</v>
      </c>
      <c r="F297" s="89">
        <v>0.68875290812087098</v>
      </c>
      <c r="G297" s="89">
        <v>10.152827985647139</v>
      </c>
      <c r="H297" s="89">
        <v>0.80907681941426723</v>
      </c>
      <c r="I297" s="89" t="e">
        <v>#N/A</v>
      </c>
      <c r="J297" s="89" t="e">
        <v>#N/A</v>
      </c>
      <c r="K297" s="89" t="e">
        <v>#N/A</v>
      </c>
    </row>
    <row r="298" spans="1:11" hidden="1" x14ac:dyDescent="0.25">
      <c r="A298" s="88" t="s">
        <v>831</v>
      </c>
      <c r="B298" s="88">
        <v>13.3857971232443</v>
      </c>
      <c r="C298" s="88">
        <v>14.322095600430499</v>
      </c>
      <c r="D298" s="88" t="e">
        <v>#N/A</v>
      </c>
      <c r="E298" s="89">
        <v>9.8696368861818318</v>
      </c>
      <c r="F298" s="89">
        <v>0.58425101330190632</v>
      </c>
      <c r="G298" s="89">
        <v>10.051533431925908</v>
      </c>
      <c r="H298" s="89">
        <v>0.80134837747030119</v>
      </c>
      <c r="I298" s="89" t="e">
        <v>#N/A</v>
      </c>
      <c r="J298" s="89" t="e">
        <v>#N/A</v>
      </c>
      <c r="K298" s="89" t="e">
        <v>#N/A</v>
      </c>
    </row>
    <row r="299" spans="1:11" hidden="1" x14ac:dyDescent="0.25">
      <c r="A299" s="88" t="s">
        <v>832</v>
      </c>
      <c r="B299" s="88">
        <v>13.450123440420899</v>
      </c>
      <c r="C299" s="88">
        <v>14.393382667768201</v>
      </c>
      <c r="D299" s="88" t="e">
        <v>#N/A</v>
      </c>
      <c r="E299" s="89">
        <v>9.7049313887318966</v>
      </c>
      <c r="F299" s="89">
        <v>0.49774187609499254</v>
      </c>
      <c r="G299" s="89">
        <v>9.8585933114070823</v>
      </c>
      <c r="H299" s="89">
        <v>0.78660962358390041</v>
      </c>
      <c r="I299" s="89" t="e">
        <v>#N/A</v>
      </c>
      <c r="J299" s="89" t="e">
        <v>#N/A</v>
      </c>
      <c r="K299" s="89" t="e">
        <v>#N/A</v>
      </c>
    </row>
    <row r="300" spans="1:11" hidden="1" x14ac:dyDescent="0.25">
      <c r="A300" s="88" t="s">
        <v>833</v>
      </c>
      <c r="B300" s="88">
        <v>13.522112194854699</v>
      </c>
      <c r="C300" s="88">
        <v>14.4739537291502</v>
      </c>
      <c r="D300" s="88" t="e">
        <v>#N/A</v>
      </c>
      <c r="E300" s="89">
        <v>9.6186704391290068</v>
      </c>
      <c r="F300" s="89">
        <v>0.55977849850699091</v>
      </c>
      <c r="G300" s="89">
        <v>9.6213919268384629</v>
      </c>
      <c r="H300" s="89">
        <v>0.76845718653031359</v>
      </c>
      <c r="I300" s="89" t="e">
        <v>#N/A</v>
      </c>
      <c r="J300" s="89" t="e">
        <v>#N/A</v>
      </c>
      <c r="K300" s="89" t="e">
        <v>#N/A</v>
      </c>
    </row>
    <row r="301" spans="1:11" hidden="1" x14ac:dyDescent="0.25">
      <c r="A301" s="88" t="s">
        <v>834</v>
      </c>
      <c r="B301" s="88">
        <v>13.622260672230899</v>
      </c>
      <c r="C301" s="88">
        <v>14.572953811199399</v>
      </c>
      <c r="D301" s="88" t="e">
        <v>#N/A</v>
      </c>
      <c r="E301" s="89">
        <v>9.4782122906793109</v>
      </c>
      <c r="F301" s="89">
        <v>0.68398783015186648</v>
      </c>
      <c r="G301" s="89">
        <v>9.4433835872589142</v>
      </c>
      <c r="H301" s="89">
        <v>0.75481098298542104</v>
      </c>
      <c r="I301" s="89" t="e">
        <v>#N/A</v>
      </c>
      <c r="J301" s="89" t="e">
        <v>#N/A</v>
      </c>
      <c r="K301" s="89" t="e">
        <v>#N/A</v>
      </c>
    </row>
    <row r="302" spans="1:11" hidden="1" x14ac:dyDescent="0.25">
      <c r="A302" s="88" t="s">
        <v>835</v>
      </c>
      <c r="B302" s="88">
        <v>13.677973025024</v>
      </c>
      <c r="C302" s="88">
        <v>14.6150089158775</v>
      </c>
      <c r="D302" s="88" t="e">
        <v>#N/A</v>
      </c>
      <c r="E302" s="89">
        <v>9.1400764243630093</v>
      </c>
      <c r="F302" s="89">
        <v>0.2885832565102886</v>
      </c>
      <c r="G302" s="89">
        <v>9.1041507415860359</v>
      </c>
      <c r="H302" s="89">
        <v>0.72874880538125186</v>
      </c>
      <c r="I302" s="89" t="e">
        <v>#N/A</v>
      </c>
      <c r="J302" s="89" t="e">
        <v>#N/A</v>
      </c>
      <c r="K302" s="89" t="e">
        <v>#N/A</v>
      </c>
    </row>
    <row r="303" spans="1:11" hidden="1" x14ac:dyDescent="0.25">
      <c r="A303" s="88" t="s">
        <v>836</v>
      </c>
      <c r="B303" s="88">
        <v>13.7383023563383</v>
      </c>
      <c r="C303" s="88">
        <v>14.676618931404301</v>
      </c>
      <c r="D303" s="88" t="e">
        <v>#N/A</v>
      </c>
      <c r="E303" s="89">
        <v>8.7181697791673507</v>
      </c>
      <c r="F303" s="89">
        <v>0.42155304783884073</v>
      </c>
      <c r="G303" s="89">
        <v>8.7503024321015523</v>
      </c>
      <c r="H303" s="89">
        <v>0.70148449782068134</v>
      </c>
      <c r="I303" s="89" t="e">
        <v>#N/A</v>
      </c>
      <c r="J303" s="89" t="e">
        <v>#N/A</v>
      </c>
      <c r="K303" s="89" t="e">
        <v>#N/A</v>
      </c>
    </row>
    <row r="304" spans="1:11" hidden="1" x14ac:dyDescent="0.25">
      <c r="A304" s="88" t="s">
        <v>837</v>
      </c>
      <c r="B304" s="88">
        <v>13.8430548971257</v>
      </c>
      <c r="C304" s="88">
        <v>14.783097552009201</v>
      </c>
      <c r="D304" s="88" t="e">
        <v>#N/A</v>
      </c>
      <c r="E304" s="89">
        <v>8.009184506356636</v>
      </c>
      <c r="F304" s="89">
        <v>0.72549829836532354</v>
      </c>
      <c r="G304" s="89">
        <v>8.0795232852858057</v>
      </c>
      <c r="H304" s="89">
        <v>0.64957646337375774</v>
      </c>
      <c r="I304" s="89" t="e">
        <v>#N/A</v>
      </c>
      <c r="J304" s="89" t="e">
        <v>#N/A</v>
      </c>
      <c r="K304" s="89" t="e">
        <v>#N/A</v>
      </c>
    </row>
    <row r="305" spans="1:11" hidden="1" x14ac:dyDescent="0.25">
      <c r="A305" s="88" t="s">
        <v>838</v>
      </c>
      <c r="B305" s="88">
        <v>13.9503749805667</v>
      </c>
      <c r="C305" s="88">
        <v>14.9068352225545</v>
      </c>
      <c r="D305" s="88" t="e">
        <v>#N/A</v>
      </c>
      <c r="E305" s="89">
        <v>7.4981216029574416</v>
      </c>
      <c r="F305" s="89">
        <v>0.83702126776861174</v>
      </c>
      <c r="G305" s="89">
        <v>7.5711851487198167</v>
      </c>
      <c r="H305" s="89">
        <v>0.61004180404895525</v>
      </c>
      <c r="I305" s="89" t="e">
        <v>#N/A</v>
      </c>
      <c r="J305" s="89" t="e">
        <v>#N/A</v>
      </c>
      <c r="K305" s="89" t="e">
        <v>#N/A</v>
      </c>
    </row>
    <row r="306" spans="1:11" hidden="1" x14ac:dyDescent="0.25">
      <c r="A306" s="88" t="s">
        <v>839</v>
      </c>
      <c r="B306" s="88">
        <v>14.022124062044</v>
      </c>
      <c r="C306" s="88">
        <v>14.979966012931101</v>
      </c>
      <c r="D306" s="88" t="e">
        <v>#N/A</v>
      </c>
      <c r="E306" s="89">
        <v>7.1753724215313452</v>
      </c>
      <c r="F306" s="89">
        <v>0.49058562253341265</v>
      </c>
      <c r="G306" s="89">
        <v>7.2446951923584635</v>
      </c>
      <c r="H306" s="89">
        <v>0.58455949072999669</v>
      </c>
      <c r="I306" s="89" t="e">
        <v>#N/A</v>
      </c>
      <c r="J306" s="89" t="e">
        <v>#N/A</v>
      </c>
      <c r="K306" s="89" t="e">
        <v>#N/A</v>
      </c>
    </row>
    <row r="307" spans="1:11" hidden="1" x14ac:dyDescent="0.25">
      <c r="A307" s="88" t="s">
        <v>840</v>
      </c>
      <c r="B307" s="88">
        <v>14.0942247629785</v>
      </c>
      <c r="C307" s="88">
        <v>15.040423662192101</v>
      </c>
      <c r="D307" s="88" t="e">
        <v>#N/A</v>
      </c>
      <c r="E307" s="89">
        <v>7.1022791098848126</v>
      </c>
      <c r="F307" s="89">
        <v>0.4035900295689121</v>
      </c>
      <c r="G307" s="89">
        <v>7.094117509780995</v>
      </c>
      <c r="H307" s="89">
        <v>0.57278303774030981</v>
      </c>
      <c r="I307" s="89" t="e">
        <v>#N/A</v>
      </c>
      <c r="J307" s="89" t="e">
        <v>#N/A</v>
      </c>
      <c r="K307" s="89" t="e">
        <v>#N/A</v>
      </c>
    </row>
    <row r="308" spans="1:11" hidden="1" x14ac:dyDescent="0.25">
      <c r="A308" s="88" t="s">
        <v>841</v>
      </c>
      <c r="B308" s="88">
        <v>14.163251304931901</v>
      </c>
      <c r="C308" s="88">
        <v>15.099993572589</v>
      </c>
      <c r="D308" s="88" t="e">
        <v>#N/A</v>
      </c>
      <c r="E308" s="89">
        <v>7.0097259270714307</v>
      </c>
      <c r="F308" s="89">
        <v>0.39606537511733819</v>
      </c>
      <c r="G308" s="89">
        <v>6.7778427139314479</v>
      </c>
      <c r="H308" s="89">
        <v>0.54799816178194849</v>
      </c>
      <c r="I308" s="89" t="e">
        <v>#N/A</v>
      </c>
      <c r="J308" s="89" t="e">
        <v>#N/A</v>
      </c>
      <c r="K308" s="89" t="e">
        <v>#N/A</v>
      </c>
    </row>
    <row r="309" spans="1:11" hidden="1" x14ac:dyDescent="0.25">
      <c r="A309" s="88" t="s">
        <v>842</v>
      </c>
      <c r="B309" s="88">
        <v>14.231682244252999</v>
      </c>
      <c r="C309" s="88">
        <v>15.1730325347211</v>
      </c>
      <c r="D309" s="88" t="e">
        <v>#N/A</v>
      </c>
      <c r="E309" s="89">
        <v>6.9155979737535622</v>
      </c>
      <c r="F309" s="89">
        <v>0.48370194186497795</v>
      </c>
      <c r="G309" s="89">
        <v>6.5603914178250289</v>
      </c>
      <c r="H309" s="89">
        <v>0.53091852051518895</v>
      </c>
      <c r="I309" s="89" t="e">
        <v>#N/A</v>
      </c>
      <c r="J309" s="89" t="e">
        <v>#N/A</v>
      </c>
      <c r="K309" s="89" t="e">
        <v>#N/A</v>
      </c>
    </row>
    <row r="310" spans="1:11" hidden="1" x14ac:dyDescent="0.25">
      <c r="A310" s="88" t="s">
        <v>843</v>
      </c>
      <c r="B310" s="88">
        <v>14.302894568964501</v>
      </c>
      <c r="C310" s="88">
        <v>15.2565253068258</v>
      </c>
      <c r="D310" s="88" t="e">
        <v>#N/A</v>
      </c>
      <c r="E310" s="89">
        <v>6.8512725635716532</v>
      </c>
      <c r="F310" s="89">
        <v>0.5502708302617787</v>
      </c>
      <c r="G310" s="89">
        <v>6.5243923268269111</v>
      </c>
      <c r="H310" s="89">
        <v>0.52808790171587905</v>
      </c>
      <c r="I310" s="89" t="e">
        <v>#N/A</v>
      </c>
      <c r="J310" s="89" t="e">
        <v>#N/A</v>
      </c>
      <c r="K310" s="89" t="e">
        <v>#N/A</v>
      </c>
    </row>
    <row r="311" spans="1:11" hidden="1" x14ac:dyDescent="0.25">
      <c r="A311" s="88" t="s">
        <v>844</v>
      </c>
      <c r="B311" s="88">
        <v>14.3663267698675</v>
      </c>
      <c r="C311" s="88">
        <v>15.317013569059601</v>
      </c>
      <c r="D311" s="88" t="e">
        <v>#N/A</v>
      </c>
      <c r="E311" s="89">
        <v>6.8118581476597218</v>
      </c>
      <c r="F311" s="89">
        <v>0.396474695366833</v>
      </c>
      <c r="G311" s="89">
        <v>6.417052353924646</v>
      </c>
      <c r="H311" s="89">
        <v>0.51964252064600203</v>
      </c>
      <c r="I311" s="89" t="e">
        <v>#N/A</v>
      </c>
      <c r="J311" s="89" t="e">
        <v>#N/A</v>
      </c>
      <c r="K311" s="89" t="e">
        <v>#N/A</v>
      </c>
    </row>
    <row r="312" spans="1:11" hidden="1" x14ac:dyDescent="0.25">
      <c r="A312" s="88" t="s">
        <v>845</v>
      </c>
      <c r="B312" s="88">
        <v>14.433286645444401</v>
      </c>
      <c r="C312" s="88">
        <v>15.385919977284599</v>
      </c>
      <c r="D312" s="88" t="e">
        <v>#N/A</v>
      </c>
      <c r="E312" s="89">
        <v>6.738403272059923</v>
      </c>
      <c r="F312" s="89">
        <v>0.44986842842646979</v>
      </c>
      <c r="G312" s="89">
        <v>6.3007403864897116</v>
      </c>
      <c r="H312" s="89">
        <v>0.5104824141352049</v>
      </c>
      <c r="I312" s="89" t="e">
        <v>#N/A</v>
      </c>
      <c r="J312" s="89" t="e">
        <v>#N/A</v>
      </c>
      <c r="K312" s="89" t="e">
        <v>#N/A</v>
      </c>
    </row>
    <row r="313" spans="1:11" hidden="1" x14ac:dyDescent="0.25">
      <c r="A313" s="88" t="s">
        <v>846</v>
      </c>
      <c r="B313" s="88">
        <v>14.535936644548199</v>
      </c>
      <c r="C313" s="88">
        <v>15.489539789221199</v>
      </c>
      <c r="D313" s="88" t="e">
        <v>#N/A</v>
      </c>
      <c r="E313" s="89">
        <v>6.707227194527543</v>
      </c>
      <c r="F313" s="89">
        <v>0.67347166818481075</v>
      </c>
      <c r="G313" s="89">
        <v>6.2896375703695551</v>
      </c>
      <c r="H313" s="89">
        <v>0.50960753560171934</v>
      </c>
      <c r="I313" s="89" t="e">
        <v>#N/A</v>
      </c>
      <c r="J313" s="89" t="e">
        <v>#N/A</v>
      </c>
      <c r="K313" s="89" t="e">
        <v>#N/A</v>
      </c>
    </row>
    <row r="314" spans="1:11" hidden="1" x14ac:dyDescent="0.25">
      <c r="A314" s="88" t="s">
        <v>847</v>
      </c>
      <c r="B314" s="88">
        <v>14.6122453040552</v>
      </c>
      <c r="C314" s="88">
        <v>15.569986727940099</v>
      </c>
      <c r="D314" s="88" t="e">
        <v>#N/A</v>
      </c>
      <c r="E314" s="89">
        <v>6.8304878019713744</v>
      </c>
      <c r="F314" s="89">
        <v>0.51936300118406997</v>
      </c>
      <c r="G314" s="89">
        <v>6.5342266813476213</v>
      </c>
      <c r="H314" s="89">
        <v>0.5288612668612469</v>
      </c>
      <c r="I314" s="89" t="e">
        <v>#N/A</v>
      </c>
      <c r="J314" s="89" t="e">
        <v>#N/A</v>
      </c>
      <c r="K314" s="89" t="e">
        <v>#N/A</v>
      </c>
    </row>
    <row r="315" spans="1:11" hidden="1" x14ac:dyDescent="0.25">
      <c r="A315" s="88" t="s">
        <v>848</v>
      </c>
      <c r="B315" s="88">
        <v>14.690360856448001</v>
      </c>
      <c r="C315" s="88">
        <v>15.6554080212867</v>
      </c>
      <c r="D315" s="88" t="e">
        <v>#N/A</v>
      </c>
      <c r="E315" s="89">
        <v>6.9299573951395743</v>
      </c>
      <c r="F315" s="89">
        <v>0.54862791368546215</v>
      </c>
      <c r="G315" s="89">
        <v>6.6690366116138211</v>
      </c>
      <c r="H315" s="89">
        <v>0.53945601144118616</v>
      </c>
      <c r="I315" s="89" t="e">
        <v>#N/A</v>
      </c>
      <c r="J315" s="89" t="e">
        <v>#N/A</v>
      </c>
      <c r="K315" s="89" t="e">
        <v>#N/A</v>
      </c>
    </row>
    <row r="316" spans="1:11" hidden="1" x14ac:dyDescent="0.25">
      <c r="A316" s="88" t="s">
        <v>849</v>
      </c>
      <c r="B316" s="88">
        <v>14.819204368159101</v>
      </c>
      <c r="C316" s="88">
        <v>15.7941085766005</v>
      </c>
      <c r="D316" s="88" t="e">
        <v>#N/A</v>
      </c>
      <c r="E316" s="89">
        <v>7.0515466296105167</v>
      </c>
      <c r="F316" s="89">
        <v>0.88595937662696578</v>
      </c>
      <c r="G316" s="89">
        <v>6.8389660626564153</v>
      </c>
      <c r="H316" s="89">
        <v>0.55279333458500002</v>
      </c>
      <c r="I316" s="89" t="e">
        <v>#N/A</v>
      </c>
      <c r="J316" s="89" t="e">
        <v>#N/A</v>
      </c>
      <c r="K316" s="89" t="e">
        <v>#N/A</v>
      </c>
    </row>
    <row r="317" spans="1:11" hidden="1" x14ac:dyDescent="0.25">
      <c r="A317" s="88" t="s">
        <v>850</v>
      </c>
      <c r="B317" s="88">
        <v>15.3769909442995</v>
      </c>
      <c r="C317" s="88">
        <v>16.340859980857299</v>
      </c>
      <c r="D317" s="88">
        <v>13.9783573983716</v>
      </c>
      <c r="E317" s="89">
        <v>10.226362844870618</v>
      </c>
      <c r="F317" s="89">
        <v>3.4617427226429909</v>
      </c>
      <c r="G317" s="89">
        <v>9.6199141997160851</v>
      </c>
      <c r="H317" s="89">
        <v>0.76834398690774908</v>
      </c>
      <c r="I317" s="89" t="e">
        <v>#N/A</v>
      </c>
      <c r="J317" s="89" t="e">
        <v>#N/A</v>
      </c>
      <c r="K317" s="89" t="e">
        <v>#N/A</v>
      </c>
    </row>
    <row r="318" spans="1:11" hidden="1" x14ac:dyDescent="0.25">
      <c r="A318" s="88" t="s">
        <v>851</v>
      </c>
      <c r="B318" s="88">
        <v>16.0287073487094</v>
      </c>
      <c r="C318" s="88">
        <v>16.976047909548999</v>
      </c>
      <c r="D318" s="88">
        <v>14.6060454053502</v>
      </c>
      <c r="E318" s="89">
        <v>14.31012361455959</v>
      </c>
      <c r="F318" s="89">
        <v>3.8871144446240846</v>
      </c>
      <c r="G318" s="89">
        <v>13.325009515340881</v>
      </c>
      <c r="H318" s="89">
        <v>1.047866187282076</v>
      </c>
      <c r="I318" s="89">
        <v>4.4904275165529972</v>
      </c>
      <c r="J318" s="89" t="e">
        <v>#N/A</v>
      </c>
      <c r="K318" s="89" t="e">
        <v>#N/A</v>
      </c>
    </row>
    <row r="319" spans="1:11" hidden="1" x14ac:dyDescent="0.25">
      <c r="A319" s="88" t="s">
        <v>852</v>
      </c>
      <c r="B319" s="88">
        <v>16.973617202950098</v>
      </c>
      <c r="C319" s="88">
        <v>17.8809228585617</v>
      </c>
      <c r="D319" s="88">
        <v>15.316827226528</v>
      </c>
      <c r="E319" s="89">
        <v>20.429590760713133</v>
      </c>
      <c r="F319" s="89">
        <v>5.3303039307736055</v>
      </c>
      <c r="G319" s="89">
        <v>18.885765854521175</v>
      </c>
      <c r="H319" s="89">
        <v>1.4520487346909139</v>
      </c>
      <c r="I319" s="89">
        <v>4.8663536327050005</v>
      </c>
      <c r="J319" s="89" t="e">
        <v>#N/A</v>
      </c>
      <c r="K319" s="89" t="e">
        <v>#N/A</v>
      </c>
    </row>
    <row r="320" spans="1:11" hidden="1" x14ac:dyDescent="0.25">
      <c r="A320" s="88" t="s">
        <v>853</v>
      </c>
      <c r="B320" s="88">
        <v>18.326133255311301</v>
      </c>
      <c r="C320" s="88">
        <v>19.373537965492201</v>
      </c>
      <c r="D320" s="88">
        <v>16.336770781740199</v>
      </c>
      <c r="E320" s="89">
        <v>29.392135045501931</v>
      </c>
      <c r="F320" s="89">
        <v>8.347528361578993</v>
      </c>
      <c r="G320" s="89">
        <v>28.301630542816667</v>
      </c>
      <c r="H320" s="89">
        <v>2.0984967943980859</v>
      </c>
      <c r="I320" s="89">
        <v>6.6589740820847565</v>
      </c>
      <c r="J320" s="89" t="e">
        <v>#N/A</v>
      </c>
      <c r="K320" s="89" t="e">
        <v>#N/A</v>
      </c>
    </row>
    <row r="321" spans="1:11" hidden="1" x14ac:dyDescent="0.25">
      <c r="A321" s="88" t="s">
        <v>854</v>
      </c>
      <c r="B321" s="88">
        <v>19.092090190991801</v>
      </c>
      <c r="C321" s="88">
        <v>20.262494953006701</v>
      </c>
      <c r="D321" s="88">
        <v>16.994135151267098</v>
      </c>
      <c r="E321" s="89">
        <v>34.152026888469344</v>
      </c>
      <c r="F321" s="89">
        <v>4.5885113452065029</v>
      </c>
      <c r="G321" s="89">
        <v>33.542816221076222</v>
      </c>
      <c r="H321" s="89">
        <v>2.4397187775789808</v>
      </c>
      <c r="I321" s="89">
        <v>4.0238329735374778</v>
      </c>
      <c r="J321" s="89" t="e">
        <v>#N/A</v>
      </c>
      <c r="K321" s="89" t="e">
        <v>#N/A</v>
      </c>
    </row>
    <row r="322" spans="1:11" hidden="1" x14ac:dyDescent="0.25">
      <c r="A322" s="88" t="s">
        <v>855</v>
      </c>
      <c r="B322" s="88">
        <v>19.698024268685</v>
      </c>
      <c r="C322" s="88">
        <v>20.9683953699478</v>
      </c>
      <c r="D322" s="88">
        <v>17.5640531742958</v>
      </c>
      <c r="E322" s="89">
        <v>37.720544423415234</v>
      </c>
      <c r="F322" s="89">
        <v>3.4837783726941796</v>
      </c>
      <c r="G322" s="89">
        <v>37.43886598193167</v>
      </c>
      <c r="H322" s="89">
        <v>2.6855019217557841</v>
      </c>
      <c r="I322" s="89">
        <v>3.3536159266463583</v>
      </c>
      <c r="J322" s="89" t="e">
        <v>#N/A</v>
      </c>
      <c r="K322" s="89" t="e">
        <v>#N/A</v>
      </c>
    </row>
    <row r="323" spans="1:11" hidden="1" x14ac:dyDescent="0.25">
      <c r="A323" s="88" t="s">
        <v>856</v>
      </c>
      <c r="B323" s="88">
        <v>20.099588355293999</v>
      </c>
      <c r="C323" s="88">
        <v>21.371854497071801</v>
      </c>
      <c r="D323" s="88">
        <v>18.0135511260982</v>
      </c>
      <c r="E323" s="89">
        <v>39.907637333237254</v>
      </c>
      <c r="F323" s="89">
        <v>1.9241297200178087</v>
      </c>
      <c r="G323" s="89">
        <v>39.530166247570556</v>
      </c>
      <c r="H323" s="89">
        <v>2.8148096893819696</v>
      </c>
      <c r="I323" s="89">
        <v>2.5591926154050704</v>
      </c>
      <c r="J323" s="89" t="e">
        <v>#N/A</v>
      </c>
      <c r="K323" s="89" t="e">
        <v>#N/A</v>
      </c>
    </row>
    <row r="324" spans="1:11" hidden="1" x14ac:dyDescent="0.25">
      <c r="A324" s="88" t="s">
        <v>857</v>
      </c>
      <c r="B324" s="88">
        <v>20.432981265710101</v>
      </c>
      <c r="C324" s="88">
        <v>21.715315148184398</v>
      </c>
      <c r="D324" s="88">
        <v>18.409763515497598</v>
      </c>
      <c r="E324" s="89">
        <v>41.568457466750239</v>
      </c>
      <c r="F324" s="89">
        <v>1.6070699487480411</v>
      </c>
      <c r="G324" s="89">
        <v>41.137580204787014</v>
      </c>
      <c r="H324" s="89">
        <v>2.9129961694165152</v>
      </c>
      <c r="I324" s="89">
        <v>2.1995240506762936</v>
      </c>
      <c r="J324" s="89" t="e">
        <v>#N/A</v>
      </c>
      <c r="K324" s="89" t="e">
        <v>#N/A</v>
      </c>
    </row>
    <row r="325" spans="1:11" hidden="1" x14ac:dyDescent="0.25">
      <c r="A325" s="88" t="s">
        <v>858</v>
      </c>
      <c r="B325" s="88">
        <v>20.8556425301303</v>
      </c>
      <c r="C325" s="88">
        <v>22.160405874720801</v>
      </c>
      <c r="D325" s="88">
        <v>18.813362025561599</v>
      </c>
      <c r="E325" s="89">
        <v>43.47642701065535</v>
      </c>
      <c r="F325" s="89">
        <v>2.0496627541397583</v>
      </c>
      <c r="G325" s="89">
        <v>43.066909516199424</v>
      </c>
      <c r="H325" s="89">
        <v>3.0295017646902345</v>
      </c>
      <c r="I325" s="89">
        <v>2.1923068687126124</v>
      </c>
      <c r="J325" s="89" t="e">
        <v>#N/A</v>
      </c>
      <c r="K325" s="89" t="e">
        <v>#N/A</v>
      </c>
    </row>
    <row r="326" spans="1:11" hidden="1" x14ac:dyDescent="0.25">
      <c r="A326" s="88" t="s">
        <v>859</v>
      </c>
      <c r="B326" s="88">
        <v>21.284762116614601</v>
      </c>
      <c r="C326" s="88">
        <v>22.5885072337304</v>
      </c>
      <c r="D326" s="88">
        <v>19.183854907614499</v>
      </c>
      <c r="E326" s="89">
        <v>45.663870772191586</v>
      </c>
      <c r="F326" s="89">
        <v>1.9318299557768981</v>
      </c>
      <c r="G326" s="89">
        <v>45.077241415984481</v>
      </c>
      <c r="H326" s="89">
        <v>3.1493765604393653</v>
      </c>
      <c r="I326" s="89">
        <v>1.9693071421764685</v>
      </c>
      <c r="J326" s="89" t="e">
        <v>#N/A</v>
      </c>
      <c r="K326" s="89" t="e">
        <v>#N/A</v>
      </c>
    </row>
    <row r="327" spans="1:11" hidden="1" x14ac:dyDescent="0.25">
      <c r="A327" s="88" t="s">
        <v>860</v>
      </c>
      <c r="B327" s="88">
        <v>21.809608384347801</v>
      </c>
      <c r="C327" s="88">
        <v>23.1185447765459</v>
      </c>
      <c r="D327" s="88">
        <v>19.6506310900138</v>
      </c>
      <c r="E327" s="89">
        <v>48.462033012449581</v>
      </c>
      <c r="F327" s="89">
        <v>2.3464921224365831</v>
      </c>
      <c r="G327" s="89">
        <v>47.671301476854211</v>
      </c>
      <c r="H327" s="89">
        <v>3.3018284280994514</v>
      </c>
      <c r="I327" s="89">
        <v>2.4331719805388285</v>
      </c>
      <c r="J327" s="89" t="e">
        <v>#N/A</v>
      </c>
      <c r="K327" s="89" t="e">
        <v>#N/A</v>
      </c>
    </row>
    <row r="328" spans="1:11" hidden="1" x14ac:dyDescent="0.25">
      <c r="A328" s="88" t="s">
        <v>861</v>
      </c>
      <c r="B328" s="88">
        <v>22.520167271191902</v>
      </c>
      <c r="C328" s="88">
        <v>23.863168699211201</v>
      </c>
      <c r="D328" s="88">
        <v>20.263019289318802</v>
      </c>
      <c r="E328" s="89">
        <v>51.966102306944876</v>
      </c>
      <c r="F328" s="89">
        <v>3.2208944371824533</v>
      </c>
      <c r="G328" s="89">
        <v>51.089050600584599</v>
      </c>
      <c r="H328" s="89">
        <v>3.4989830784057041</v>
      </c>
      <c r="I328" s="89">
        <v>3.1163792984552519</v>
      </c>
      <c r="J328" s="89" t="e">
        <v>#N/A</v>
      </c>
      <c r="K328" s="89" t="e">
        <v>#N/A</v>
      </c>
    </row>
    <row r="329" spans="1:11" hidden="1" x14ac:dyDescent="0.25">
      <c r="A329" s="88" t="s">
        <v>862</v>
      </c>
      <c r="B329" s="88">
        <v>23.3297537612935</v>
      </c>
      <c r="C329" s="88">
        <v>24.699933134604201</v>
      </c>
      <c r="D329" s="88">
        <v>20.997805987449301</v>
      </c>
      <c r="E329" s="89">
        <v>51.718589454864826</v>
      </c>
      <c r="F329" s="89">
        <v>3.5065101619160099</v>
      </c>
      <c r="G329" s="89">
        <v>51.154426165692882</v>
      </c>
      <c r="H329" s="89">
        <v>3.5027143012427153</v>
      </c>
      <c r="I329" s="89">
        <v>3.6262448731805064</v>
      </c>
      <c r="J329" s="89">
        <v>50.21654826121005</v>
      </c>
      <c r="K329" s="89">
        <v>3.449043985667033</v>
      </c>
    </row>
    <row r="330" spans="1:11" hidden="1" x14ac:dyDescent="0.25">
      <c r="A330" s="88" t="s">
        <v>863</v>
      </c>
      <c r="B330" s="88">
        <v>23.8742620287622</v>
      </c>
      <c r="C330" s="88">
        <v>25.249102840988201</v>
      </c>
      <c r="D330" s="88">
        <v>21.5223521537993</v>
      </c>
      <c r="E330" s="89">
        <v>48.946895775001529</v>
      </c>
      <c r="F330" s="89">
        <v>2.2233651540320309</v>
      </c>
      <c r="G330" s="89">
        <v>48.733692173345133</v>
      </c>
      <c r="H330" s="89">
        <v>3.3635571217488058</v>
      </c>
      <c r="I330" s="89">
        <v>2.4980998808329158</v>
      </c>
      <c r="J330" s="89">
        <v>47.352356894054658</v>
      </c>
      <c r="K330" s="89">
        <v>3.2832171504397545</v>
      </c>
    </row>
    <row r="331" spans="1:11" hidden="1" x14ac:dyDescent="0.25">
      <c r="A331" s="88" t="s">
        <v>864</v>
      </c>
      <c r="B331" s="88">
        <v>24.399825880353401</v>
      </c>
      <c r="C331" s="88">
        <v>25.772865033854099</v>
      </c>
      <c r="D331" s="88">
        <v>21.9984928797859</v>
      </c>
      <c r="E331" s="89">
        <v>43.751479655807188</v>
      </c>
      <c r="F331" s="89">
        <v>2.0743794191991904</v>
      </c>
      <c r="G331" s="89">
        <v>44.13610101513077</v>
      </c>
      <c r="H331" s="89">
        <v>3.093447797162785</v>
      </c>
      <c r="I331" s="89">
        <v>2.2123080348471547</v>
      </c>
      <c r="J331" s="89">
        <v>43.62303990532439</v>
      </c>
      <c r="K331" s="89">
        <v>3.0628171821901251</v>
      </c>
    </row>
    <row r="332" spans="1:11" hidden="1" x14ac:dyDescent="0.25">
      <c r="A332" s="88" t="s">
        <v>865</v>
      </c>
      <c r="B332" s="88">
        <v>25.0934496172036</v>
      </c>
      <c r="C332" s="88">
        <v>26.4844285733042</v>
      </c>
      <c r="D332" s="88">
        <v>22.621300774083</v>
      </c>
      <c r="E332" s="89">
        <v>36.927137152246715</v>
      </c>
      <c r="F332" s="89">
        <v>2.7609019738993767</v>
      </c>
      <c r="G332" s="89">
        <v>36.704140567808466</v>
      </c>
      <c r="H332" s="89">
        <v>2.6396444804738461</v>
      </c>
      <c r="I332" s="89">
        <v>2.8311389225640582</v>
      </c>
      <c r="J332" s="89">
        <v>38.468618286345134</v>
      </c>
      <c r="K332" s="89">
        <v>2.7493965384904229</v>
      </c>
    </row>
    <row r="333" spans="1:11" hidden="1" x14ac:dyDescent="0.25">
      <c r="A333" s="88" t="s">
        <v>866</v>
      </c>
      <c r="B333" s="88">
        <v>25.550842302962199</v>
      </c>
      <c r="C333" s="88">
        <v>26.9817118466243</v>
      </c>
      <c r="D333" s="88">
        <v>23.030570765061899</v>
      </c>
      <c r="E333" s="89">
        <v>33.829465749212858</v>
      </c>
      <c r="F333" s="89">
        <v>1.8776439595202365</v>
      </c>
      <c r="G333" s="89">
        <v>33.160856593430267</v>
      </c>
      <c r="H333" s="89">
        <v>2.4152701740033367</v>
      </c>
      <c r="I333" s="89">
        <v>1.8092239481108718</v>
      </c>
      <c r="J333" s="89">
        <v>35.52069911215645</v>
      </c>
      <c r="K333" s="89">
        <v>2.5653034927465512</v>
      </c>
    </row>
    <row r="334" spans="1:11" hidden="1" x14ac:dyDescent="0.25">
      <c r="A334" s="88" t="s">
        <v>867</v>
      </c>
      <c r="B334" s="88">
        <v>25.966901728547398</v>
      </c>
      <c r="C334" s="88">
        <v>27.412262120734699</v>
      </c>
      <c r="D334" s="88">
        <v>23.443138132256401</v>
      </c>
      <c r="E334" s="89">
        <v>31.824904743509563</v>
      </c>
      <c r="F334" s="89">
        <v>1.5957114824953766</v>
      </c>
      <c r="G334" s="89">
        <v>30.731329875734502</v>
      </c>
      <c r="H334" s="89">
        <v>2.2582383332280465</v>
      </c>
      <c r="I334" s="89">
        <v>1.7913901110101049</v>
      </c>
      <c r="J334" s="89">
        <v>33.472256657503038</v>
      </c>
      <c r="K334" s="89">
        <v>2.4352072077691744</v>
      </c>
    </row>
    <row r="335" spans="1:11" hidden="1" x14ac:dyDescent="0.25">
      <c r="A335" s="88" t="s">
        <v>868</v>
      </c>
      <c r="B335" s="88">
        <v>26.336030688063399</v>
      </c>
      <c r="C335" s="88">
        <v>27.790466788531798</v>
      </c>
      <c r="D335" s="88">
        <v>23.792527822436998</v>
      </c>
      <c r="E335" s="89">
        <v>31.027711724886121</v>
      </c>
      <c r="F335" s="89">
        <v>1.3796915633278672</v>
      </c>
      <c r="G335" s="89">
        <v>30.033015114993521</v>
      </c>
      <c r="H335" s="89">
        <v>2.2126079419719558</v>
      </c>
      <c r="I335" s="89">
        <v>1.4903708207044897</v>
      </c>
      <c r="J335" s="89">
        <v>32.081274013573946</v>
      </c>
      <c r="K335" s="89">
        <v>2.3458186266473113</v>
      </c>
    </row>
    <row r="336" spans="1:11" hidden="1" x14ac:dyDescent="0.25">
      <c r="A336" s="88" t="s">
        <v>869</v>
      </c>
      <c r="B336" s="88">
        <v>26.6860717149303</v>
      </c>
      <c r="C336" s="88">
        <v>28.153977955049701</v>
      </c>
      <c r="D336" s="88">
        <v>24.1296512839493</v>
      </c>
      <c r="E336" s="89">
        <v>30.60292753125513</v>
      </c>
      <c r="F336" s="89">
        <v>1.3080426798297351</v>
      </c>
      <c r="G336" s="89">
        <v>29.650330943521364</v>
      </c>
      <c r="H336" s="89">
        <v>2.1875066195643278</v>
      </c>
      <c r="I336" s="89">
        <v>1.4169299875500752</v>
      </c>
      <c r="J336" s="89">
        <v>31.069860096989398</v>
      </c>
      <c r="K336" s="89">
        <v>2.2802787562736127</v>
      </c>
    </row>
    <row r="337" spans="1:11" hidden="1" x14ac:dyDescent="0.25">
      <c r="A337" s="88" t="s">
        <v>870</v>
      </c>
      <c r="B337" s="88">
        <v>27.1127514903968</v>
      </c>
      <c r="C337" s="88">
        <v>28.5952422413989</v>
      </c>
      <c r="D337" s="88">
        <v>24.5389212749282</v>
      </c>
      <c r="E337" s="89">
        <v>30.001995628889432</v>
      </c>
      <c r="F337" s="89">
        <v>1.5673248272543017</v>
      </c>
      <c r="G337" s="89">
        <v>29.037538405461039</v>
      </c>
      <c r="H337" s="89">
        <v>2.1471700426350937</v>
      </c>
      <c r="I337" s="89">
        <v>1.6961289086309339</v>
      </c>
      <c r="J337" s="89">
        <v>30.433471920581322</v>
      </c>
      <c r="K337" s="89">
        <v>2.2388026179695819</v>
      </c>
    </row>
    <row r="338" spans="1:11" hidden="1" x14ac:dyDescent="0.25">
      <c r="A338" s="88" t="s">
        <v>871</v>
      </c>
      <c r="B338" s="88">
        <v>27.451167539620801</v>
      </c>
      <c r="C338" s="88">
        <v>28.893397928455599</v>
      </c>
      <c r="D338" s="88">
        <v>24.862987139540301</v>
      </c>
      <c r="E338" s="89">
        <v>28.97098585937583</v>
      </c>
      <c r="F338" s="89">
        <v>1.0426758568425232</v>
      </c>
      <c r="G338" s="89">
        <v>27.911940481442656</v>
      </c>
      <c r="H338" s="89">
        <v>2.07261880155305</v>
      </c>
      <c r="I338" s="89">
        <v>1.320619847063953</v>
      </c>
      <c r="J338" s="89">
        <v>29.603707176035975</v>
      </c>
      <c r="K338" s="89">
        <v>2.1844437966834995</v>
      </c>
    </row>
    <row r="339" spans="1:11" hidden="1" x14ac:dyDescent="0.25">
      <c r="A339" s="88" t="s">
        <v>872</v>
      </c>
      <c r="B339" s="88">
        <v>27.867083448433601</v>
      </c>
      <c r="C339" s="88">
        <v>29.2849185831219</v>
      </c>
      <c r="D339" s="88">
        <v>25.252340993335402</v>
      </c>
      <c r="E339" s="89">
        <v>27.77434127809968</v>
      </c>
      <c r="F339" s="89">
        <v>1.3550523051520713</v>
      </c>
      <c r="G339" s="89">
        <v>26.672845830814907</v>
      </c>
      <c r="H339" s="89">
        <v>1.9898517785269743</v>
      </c>
      <c r="I339" s="89">
        <v>1.5659978891912729</v>
      </c>
      <c r="J339" s="89">
        <v>28.506514002841964</v>
      </c>
      <c r="K339" s="89">
        <v>2.112073524058089</v>
      </c>
    </row>
    <row r="340" spans="1:11" hidden="1" x14ac:dyDescent="0.25">
      <c r="A340" s="88" t="s">
        <v>873</v>
      </c>
      <c r="B340" s="88">
        <v>28.7593364537036</v>
      </c>
      <c r="C340" s="88">
        <v>29.971839890685601</v>
      </c>
      <c r="D340" s="88">
        <v>25.8387458880851</v>
      </c>
      <c r="E340" s="89">
        <v>27.704808349682764</v>
      </c>
      <c r="F340" s="89">
        <v>2.3456486847110547</v>
      </c>
      <c r="G340" s="89">
        <v>25.598742851264021</v>
      </c>
      <c r="H340" s="89">
        <v>1.9175028956420315</v>
      </c>
      <c r="I340" s="89">
        <v>2.3221803273782093</v>
      </c>
      <c r="J340" s="89">
        <v>27.516761047083538</v>
      </c>
      <c r="K340" s="89">
        <v>2.0463023698575666</v>
      </c>
    </row>
    <row r="341" spans="1:11" hidden="1" x14ac:dyDescent="0.25">
      <c r="A341" s="88" t="s">
        <v>874</v>
      </c>
      <c r="B341" s="88">
        <v>29.4988860288599</v>
      </c>
      <c r="C341" s="88">
        <v>30.720137188670801</v>
      </c>
      <c r="D341" s="88">
        <v>26.523016824325101</v>
      </c>
      <c r="E341" s="89">
        <v>26.443194946196293</v>
      </c>
      <c r="F341" s="89">
        <v>2.4966678746263682</v>
      </c>
      <c r="G341" s="89">
        <v>24.373361746604871</v>
      </c>
      <c r="H341" s="89">
        <v>1.8342684226505979</v>
      </c>
      <c r="I341" s="89">
        <v>2.648235867188653</v>
      </c>
      <c r="J341" s="89">
        <v>26.313276921304542</v>
      </c>
      <c r="K341" s="89">
        <v>1.9656949454151862</v>
      </c>
    </row>
    <row r="342" spans="1:11" hidden="1" x14ac:dyDescent="0.25">
      <c r="A342" s="88" t="s">
        <v>875</v>
      </c>
      <c r="B342" s="88">
        <v>29.994598091509399</v>
      </c>
      <c r="C342" s="88">
        <v>31.242215748067501</v>
      </c>
      <c r="D342" s="88">
        <v>26.987023215569199</v>
      </c>
      <c r="E342" s="89">
        <v>25.635707840409072</v>
      </c>
      <c r="F342" s="89">
        <v>1.6994668877625907</v>
      </c>
      <c r="G342" s="89">
        <v>23.735943985108122</v>
      </c>
      <c r="H342" s="89">
        <v>1.7906739142665717</v>
      </c>
      <c r="I342" s="89">
        <v>1.7494480145959113</v>
      </c>
      <c r="J342" s="89">
        <v>25.39067766719554</v>
      </c>
      <c r="K342" s="89">
        <v>1.9034226049466918</v>
      </c>
    </row>
    <row r="343" spans="1:11" hidden="1" x14ac:dyDescent="0.25">
      <c r="A343" s="88" t="s">
        <v>876</v>
      </c>
      <c r="B343" s="88">
        <v>30.367889073662798</v>
      </c>
      <c r="C343" s="88">
        <v>31.626695771152701</v>
      </c>
      <c r="D343" s="88">
        <v>27.339974069817</v>
      </c>
      <c r="E343" s="89">
        <v>24.459449926299868</v>
      </c>
      <c r="F343" s="89">
        <v>1.2306426221033284</v>
      </c>
      <c r="G343" s="89">
        <v>22.713154822365556</v>
      </c>
      <c r="H343" s="89">
        <v>1.7202908895945335</v>
      </c>
      <c r="I343" s="89">
        <v>1.3078539690297486</v>
      </c>
      <c r="J343" s="89">
        <v>24.281123344314693</v>
      </c>
      <c r="K343" s="89">
        <v>1.8279727118982958</v>
      </c>
    </row>
    <row r="344" spans="1:11" hidden="1" x14ac:dyDescent="0.25">
      <c r="A344" s="88" t="s">
        <v>877</v>
      </c>
      <c r="B344" s="88">
        <v>30.695971811728501</v>
      </c>
      <c r="C344" s="88">
        <v>32.123060697973699</v>
      </c>
      <c r="D344" s="88">
        <v>27.639639366339701</v>
      </c>
      <c r="E344" s="89">
        <v>22.326632168914372</v>
      </c>
      <c r="F344" s="89">
        <v>1.5694492096570478</v>
      </c>
      <c r="G344" s="89">
        <v>21.290367315506799</v>
      </c>
      <c r="H344" s="89">
        <v>1.6214824146255413</v>
      </c>
      <c r="I344" s="89">
        <v>1.0960701563119901</v>
      </c>
      <c r="J344" s="89">
        <v>22.184129208016913</v>
      </c>
      <c r="K344" s="89">
        <v>1.6836748328634688</v>
      </c>
    </row>
    <row r="345" spans="1:11" hidden="1" x14ac:dyDescent="0.25">
      <c r="A345" s="88" t="s">
        <v>878</v>
      </c>
      <c r="B345" s="88">
        <v>30.976119445603</v>
      </c>
      <c r="C345" s="88">
        <v>32.422900013161197</v>
      </c>
      <c r="D345" s="88">
        <v>27.902769769389899</v>
      </c>
      <c r="E345" s="89">
        <v>21.233261425639306</v>
      </c>
      <c r="F345" s="89">
        <v>0.93340830130304031</v>
      </c>
      <c r="G345" s="89">
        <v>20.166208124476892</v>
      </c>
      <c r="H345" s="89">
        <v>1.5426585534123127</v>
      </c>
      <c r="I345" s="89">
        <v>0.95200374926254216</v>
      </c>
      <c r="J345" s="89">
        <v>21.155355001966679</v>
      </c>
      <c r="K345" s="89">
        <v>1.6120510829097157</v>
      </c>
    </row>
    <row r="346" spans="1:11" hidden="1" x14ac:dyDescent="0.25">
      <c r="A346" s="88" t="s">
        <v>879</v>
      </c>
      <c r="B346" s="88">
        <v>31.2509569123077</v>
      </c>
      <c r="C346" s="88">
        <v>32.714474231209898</v>
      </c>
      <c r="D346" s="88">
        <v>28.167351014980301</v>
      </c>
      <c r="E346" s="89">
        <v>20.349193904604856</v>
      </c>
      <c r="F346" s="89">
        <v>0.89928482008192479</v>
      </c>
      <c r="G346" s="89">
        <v>19.342482890036994</v>
      </c>
      <c r="H346" s="89">
        <v>1.484470259917603</v>
      </c>
      <c r="I346" s="89">
        <v>0.94822574166331108</v>
      </c>
      <c r="J346" s="89">
        <v>20.151793911172923</v>
      </c>
      <c r="K346" s="89">
        <v>1.5416434746323926</v>
      </c>
    </row>
    <row r="347" spans="1:11" hidden="1" x14ac:dyDescent="0.25">
      <c r="A347" s="88" t="s">
        <v>880</v>
      </c>
      <c r="B347" s="88">
        <v>31.523211040861099</v>
      </c>
      <c r="C347" s="88">
        <v>32.994263036330601</v>
      </c>
      <c r="D347" s="88">
        <v>28.4093782214781</v>
      </c>
      <c r="E347" s="89">
        <v>19.696135739805133</v>
      </c>
      <c r="F347" s="89">
        <v>0.85524469426985217</v>
      </c>
      <c r="G347" s="89">
        <v>18.725112778408736</v>
      </c>
      <c r="H347" s="89">
        <v>1.4406171116914557</v>
      </c>
      <c r="I347" s="89">
        <v>0.85924731214193084</v>
      </c>
      <c r="J347" s="89">
        <v>19.40462330651258</v>
      </c>
      <c r="K347" s="89">
        <v>1.4888727036264093</v>
      </c>
    </row>
    <row r="348" spans="1:11" hidden="1" x14ac:dyDescent="0.25">
      <c r="A348" s="88" t="s">
        <v>881</v>
      </c>
      <c r="B348" s="88">
        <v>31.803502196687798</v>
      </c>
      <c r="C348" s="88">
        <v>33.287980055759498</v>
      </c>
      <c r="D348" s="88">
        <v>28.6657819828492</v>
      </c>
      <c r="E348" s="89">
        <v>19.176409838149411</v>
      </c>
      <c r="F348" s="89">
        <v>0.89020633406928784</v>
      </c>
      <c r="G348" s="89">
        <v>18.235441218667869</v>
      </c>
      <c r="H348" s="89">
        <v>1.405685768250331</v>
      </c>
      <c r="I348" s="89">
        <v>0.90253211236159814</v>
      </c>
      <c r="J348" s="89">
        <v>18.798989863219727</v>
      </c>
      <c r="K348" s="89">
        <v>1.4458757580610992</v>
      </c>
    </row>
    <row r="349" spans="1:11" hidden="1" x14ac:dyDescent="0.25">
      <c r="A349" s="88" t="s">
        <v>882</v>
      </c>
      <c r="B349" s="88">
        <v>32.199612588994199</v>
      </c>
      <c r="C349" s="88">
        <v>33.702000140931197</v>
      </c>
      <c r="D349" s="88">
        <v>29.0131932501078</v>
      </c>
      <c r="E349" s="89">
        <v>18.761877046669873</v>
      </c>
      <c r="F349" s="89">
        <v>1.2437525030902785</v>
      </c>
      <c r="G349" s="89">
        <v>17.858767750318137</v>
      </c>
      <c r="H349" s="89">
        <v>1.3787249305978078</v>
      </c>
      <c r="I349" s="89">
        <v>1.2119371711766247</v>
      </c>
      <c r="J349" s="89">
        <v>18.23336863528322</v>
      </c>
      <c r="K349" s="89">
        <v>1.4055376362506866</v>
      </c>
    </row>
    <row r="350" spans="1:11" hidden="1" x14ac:dyDescent="0.25">
      <c r="A350" s="88" t="s">
        <v>883</v>
      </c>
      <c r="B350" s="88">
        <v>32.456940823077602</v>
      </c>
      <c r="C350" s="88">
        <v>33.926229132330498</v>
      </c>
      <c r="D350" s="88">
        <v>29.213145976143299</v>
      </c>
      <c r="E350" s="89">
        <v>18.235192642469112</v>
      </c>
      <c r="F350" s="89">
        <v>0.6653284388512315</v>
      </c>
      <c r="G350" s="89">
        <v>17.418620047171139</v>
      </c>
      <c r="H350" s="89">
        <v>1.3471205976995915</v>
      </c>
      <c r="I350" s="89">
        <v>0.68917862405495356</v>
      </c>
      <c r="J350" s="89">
        <v>17.496525305621134</v>
      </c>
      <c r="K350" s="89">
        <v>1.3527224020617012</v>
      </c>
    </row>
    <row r="351" spans="1:11" hidden="1" x14ac:dyDescent="0.25">
      <c r="A351" s="88" t="s">
        <v>884</v>
      </c>
      <c r="B351" s="88">
        <v>32.820042010844297</v>
      </c>
      <c r="C351" s="88">
        <v>34.241680295295403</v>
      </c>
      <c r="D351" s="88">
        <v>29.471660054362101</v>
      </c>
      <c r="E351" s="89">
        <v>17.773508919854699</v>
      </c>
      <c r="F351" s="89">
        <v>0.9298149869072514</v>
      </c>
      <c r="G351" s="89">
        <v>16.925987682377542</v>
      </c>
      <c r="H351" s="89">
        <v>1.3116186073651059</v>
      </c>
      <c r="I351" s="89">
        <v>0.88492378886517731</v>
      </c>
      <c r="J351" s="89">
        <v>16.708625398889797</v>
      </c>
      <c r="K351" s="89">
        <v>1.2959105867531573</v>
      </c>
    </row>
    <row r="352" spans="1:11" hidden="1" x14ac:dyDescent="0.25">
      <c r="A352" s="88" t="s">
        <v>885</v>
      </c>
      <c r="B352" s="88">
        <v>33.2798745076214</v>
      </c>
      <c r="C352" s="88">
        <v>34.712790762790299</v>
      </c>
      <c r="D352" s="88">
        <v>29.8804024649599</v>
      </c>
      <c r="E352" s="89">
        <v>15.718506096950136</v>
      </c>
      <c r="F352" s="89">
        <v>1.3758392211833836</v>
      </c>
      <c r="G352" s="89">
        <v>15.818017477058689</v>
      </c>
      <c r="H352" s="89">
        <v>1.2312681070075993</v>
      </c>
      <c r="I352" s="89">
        <v>1.3868998551281209</v>
      </c>
      <c r="J352" s="89">
        <v>15.641844981100682</v>
      </c>
      <c r="K352" s="89">
        <v>1.2184271207508202</v>
      </c>
    </row>
    <row r="353" spans="1:11" hidden="1" x14ac:dyDescent="0.25">
      <c r="A353" s="88" t="s">
        <v>886</v>
      </c>
      <c r="B353" s="88">
        <v>34.003924110859998</v>
      </c>
      <c r="C353" s="88">
        <v>35.410885255842302</v>
      </c>
      <c r="D353" s="88">
        <v>30.488042440829101</v>
      </c>
      <c r="E353" s="89">
        <v>15.271892225328942</v>
      </c>
      <c r="F353" s="89">
        <v>2.011058395801224</v>
      </c>
      <c r="G353" s="89">
        <v>15.269294008561229</v>
      </c>
      <c r="H353" s="89">
        <v>1.1912131985258645</v>
      </c>
      <c r="I353" s="89">
        <v>2.0335735992236703</v>
      </c>
      <c r="J353" s="89">
        <v>14.949376395476822</v>
      </c>
      <c r="K353" s="89">
        <v>1.1677795910967737</v>
      </c>
    </row>
    <row r="354" spans="1:11" hidden="1" x14ac:dyDescent="0.25">
      <c r="A354" s="88" t="s">
        <v>887</v>
      </c>
      <c r="B354" s="88">
        <v>34.599237843852499</v>
      </c>
      <c r="C354" s="88">
        <v>36.0225023533377</v>
      </c>
      <c r="D354" s="88">
        <v>31.026305683066202</v>
      </c>
      <c r="E354" s="89">
        <v>15.351563432505344</v>
      </c>
      <c r="F354" s="89">
        <v>1.7272008114919579</v>
      </c>
      <c r="G354" s="89">
        <v>15.300728488074288</v>
      </c>
      <c r="H354" s="89">
        <v>1.1935125211946174</v>
      </c>
      <c r="I354" s="89">
        <v>1.7654896777376194</v>
      </c>
      <c r="J354" s="89">
        <v>14.967499139240692</v>
      </c>
      <c r="K354" s="89">
        <v>1.1691086582428678</v>
      </c>
    </row>
    <row r="355" spans="1:11" hidden="1" x14ac:dyDescent="0.25">
      <c r="A355" s="88" t="s">
        <v>888</v>
      </c>
      <c r="B355" s="88">
        <v>35.004533397603502</v>
      </c>
      <c r="C355" s="88">
        <v>36.430247088559902</v>
      </c>
      <c r="D355" s="88">
        <v>31.381762540617601</v>
      </c>
      <c r="E355" s="89">
        <v>15.268247037828964</v>
      </c>
      <c r="F355" s="89">
        <v>1.131916742548067</v>
      </c>
      <c r="G355" s="89">
        <v>15.188280660632936</v>
      </c>
      <c r="H355" s="89">
        <v>1.1852847037579828</v>
      </c>
      <c r="I355" s="89">
        <v>1.1456628487529041</v>
      </c>
      <c r="J355" s="89">
        <v>14.783439298366741</v>
      </c>
      <c r="K355" s="89">
        <v>1.1556013279102384</v>
      </c>
    </row>
    <row r="356" spans="1:11" hidden="1" x14ac:dyDescent="0.25">
      <c r="A356" s="88" t="s">
        <v>889</v>
      </c>
      <c r="B356" s="88">
        <v>35.332042063402199</v>
      </c>
      <c r="C356" s="88">
        <v>36.770493537602199</v>
      </c>
      <c r="D356" s="88">
        <v>31.6830105782856</v>
      </c>
      <c r="E356" s="89">
        <v>15.103187741077861</v>
      </c>
      <c r="F356" s="89">
        <v>0.93396689903084695</v>
      </c>
      <c r="G356" s="89">
        <v>14.467590381017637</v>
      </c>
      <c r="H356" s="89">
        <v>1.1323762490721867</v>
      </c>
      <c r="I356" s="89">
        <v>0.95994620212327408</v>
      </c>
      <c r="J356" s="89">
        <v>14.628885559447724</v>
      </c>
      <c r="K356" s="89">
        <v>1.1442439745106503</v>
      </c>
    </row>
    <row r="357" spans="1:11" hidden="1" x14ac:dyDescent="0.25">
      <c r="A357" s="88" t="s">
        <v>890</v>
      </c>
      <c r="B357" s="88">
        <v>35.613481363762098</v>
      </c>
      <c r="C357" s="88">
        <v>37.090383362857096</v>
      </c>
      <c r="D357" s="88">
        <v>31.970409646140801</v>
      </c>
      <c r="E357" s="89">
        <v>14.970764579800711</v>
      </c>
      <c r="F357" s="89">
        <v>0.8699633713857402</v>
      </c>
      <c r="G357" s="89">
        <v>14.395638107020847</v>
      </c>
      <c r="H357" s="89">
        <v>1.1270772224486914</v>
      </c>
      <c r="I357" s="89">
        <v>0.90710782406573376</v>
      </c>
      <c r="J357" s="89">
        <v>14.577907176846704</v>
      </c>
      <c r="K357" s="89">
        <v>1.1404947586274528</v>
      </c>
    </row>
    <row r="358" spans="1:11" hidden="1" x14ac:dyDescent="0.25">
      <c r="A358" s="88" t="s">
        <v>891</v>
      </c>
      <c r="B358" s="88">
        <v>36.034420411382101</v>
      </c>
      <c r="C358" s="88">
        <v>37.5299640210756</v>
      </c>
      <c r="D358" s="88">
        <v>32.365434985529497</v>
      </c>
      <c r="E358" s="89">
        <v>15.306614490228654</v>
      </c>
      <c r="F358" s="89">
        <v>1.1851607299877776</v>
      </c>
      <c r="G358" s="89">
        <v>14.71975296265553</v>
      </c>
      <c r="H358" s="89">
        <v>1.1509230481916655</v>
      </c>
      <c r="I358" s="89">
        <v>1.2355967401136425</v>
      </c>
      <c r="J358" s="89">
        <v>14.90407801683773</v>
      </c>
      <c r="K358" s="89">
        <v>1.1644567049300614</v>
      </c>
    </row>
    <row r="359" spans="1:11" hidden="1" x14ac:dyDescent="0.25">
      <c r="A359" s="88" t="s">
        <v>892</v>
      </c>
      <c r="B359" s="88">
        <v>36.381878110459603</v>
      </c>
      <c r="C359" s="88">
        <v>37.8908732129645</v>
      </c>
      <c r="D359" s="88">
        <v>32.671035555498001</v>
      </c>
      <c r="E359" s="89">
        <v>15.412982717086109</v>
      </c>
      <c r="F359" s="89">
        <v>0.96165610946556956</v>
      </c>
      <c r="G359" s="89">
        <v>14.840792689450733</v>
      </c>
      <c r="H359" s="89">
        <v>1.1598123655052417</v>
      </c>
      <c r="I359" s="89">
        <v>0.94421894871841161</v>
      </c>
      <c r="J359" s="89">
        <v>15.000882105888525</v>
      </c>
      <c r="K359" s="89">
        <v>1.1715563613004187</v>
      </c>
    </row>
    <row r="360" spans="1:11" hidden="1" x14ac:dyDescent="0.25">
      <c r="A360" s="88" t="s">
        <v>893</v>
      </c>
      <c r="B360" s="88">
        <v>36.731632103784001</v>
      </c>
      <c r="C360" s="88">
        <v>38.272292082831903</v>
      </c>
      <c r="D360" s="88">
        <v>32.990485095279404</v>
      </c>
      <c r="E360" s="89">
        <v>15.495557302520746</v>
      </c>
      <c r="F360" s="89">
        <v>1.0066246500143983</v>
      </c>
      <c r="G360" s="89">
        <v>14.973308740041791</v>
      </c>
      <c r="H360" s="89">
        <v>1.1695346761223968</v>
      </c>
      <c r="I360" s="89">
        <v>0.97777598521098241</v>
      </c>
      <c r="J360" s="89">
        <v>15.08663923774234</v>
      </c>
      <c r="K360" s="89">
        <v>1.1778412540622618</v>
      </c>
    </row>
    <row r="361" spans="1:11" hidden="1" x14ac:dyDescent="0.25">
      <c r="A361" s="88" t="s">
        <v>894</v>
      </c>
      <c r="B361" s="88">
        <v>37.327376387090602</v>
      </c>
      <c r="C361" s="88">
        <v>38.892939569773198</v>
      </c>
      <c r="D361" s="88">
        <v>33.527429388901403</v>
      </c>
      <c r="E361" s="89">
        <v>15.924923891317455</v>
      </c>
      <c r="F361" s="89">
        <v>1.6216627047004106</v>
      </c>
      <c r="G361" s="89">
        <v>15.40246693708125</v>
      </c>
      <c r="H361" s="89">
        <v>1.2009503968138713</v>
      </c>
      <c r="I361" s="89">
        <v>1.6275731989731534</v>
      </c>
      <c r="J361" s="89">
        <v>15.559252991832718</v>
      </c>
      <c r="K361" s="89">
        <v>1.2124009219027121</v>
      </c>
    </row>
    <row r="362" spans="1:11" hidden="1" x14ac:dyDescent="0.25">
      <c r="A362" s="88" t="s">
        <v>895</v>
      </c>
      <c r="B362" s="88">
        <v>37.862268927258199</v>
      </c>
      <c r="C362" s="88">
        <v>39.4154773024203</v>
      </c>
      <c r="D362" s="88">
        <v>33.979037657552098</v>
      </c>
      <c r="E362" s="89">
        <v>16.653843421796832</v>
      </c>
      <c r="F362" s="89">
        <v>1.3435285129571595</v>
      </c>
      <c r="G362" s="89">
        <v>16.179953712741813</v>
      </c>
      <c r="H362" s="89">
        <v>1.2575930912516631</v>
      </c>
      <c r="I362" s="89">
        <v>1.3469814921158063</v>
      </c>
      <c r="J362" s="89">
        <v>16.314202124279365</v>
      </c>
      <c r="K362" s="89">
        <v>1.26733837325268</v>
      </c>
    </row>
    <row r="363" spans="1:11" hidden="1" x14ac:dyDescent="0.25">
      <c r="A363" s="88" t="s">
        <v>896</v>
      </c>
      <c r="B363" s="88">
        <v>38.532786225593497</v>
      </c>
      <c r="C363" s="88">
        <v>40.022655737625698</v>
      </c>
      <c r="D363" s="88">
        <v>34.471929038431902</v>
      </c>
      <c r="E363" s="89">
        <v>17.40626722190548</v>
      </c>
      <c r="F363" s="89">
        <v>1.54045688841149</v>
      </c>
      <c r="G363" s="89">
        <v>16.882861449776932</v>
      </c>
      <c r="H363" s="89">
        <v>1.308504153444523</v>
      </c>
      <c r="I363" s="89">
        <v>1.4505748686801212</v>
      </c>
      <c r="J363" s="89">
        <v>16.966363533124795</v>
      </c>
      <c r="K363" s="89">
        <v>1.3145334822753041</v>
      </c>
    </row>
    <row r="364" spans="1:11" hidden="1" x14ac:dyDescent="0.25">
      <c r="A364" s="88" t="s">
        <v>897</v>
      </c>
      <c r="B364" s="88">
        <v>39.472974324693503</v>
      </c>
      <c r="C364" s="88">
        <v>40.988600563339901</v>
      </c>
      <c r="D364" s="88">
        <v>35.281763955789401</v>
      </c>
      <c r="E364" s="89">
        <v>18.609144141014799</v>
      </c>
      <c r="F364" s="89">
        <v>2.4134950765051455</v>
      </c>
      <c r="G364" s="89">
        <v>18.079243018619053</v>
      </c>
      <c r="H364" s="89">
        <v>1.3945152707929731</v>
      </c>
      <c r="I364" s="89">
        <v>2.3492590636707167</v>
      </c>
      <c r="J364" s="89">
        <v>18.076602204952085</v>
      </c>
      <c r="K364" s="89">
        <v>1.3943262968748371</v>
      </c>
    </row>
    <row r="365" spans="1:11" hidden="1" x14ac:dyDescent="0.25">
      <c r="A365" s="88" t="s">
        <v>898</v>
      </c>
      <c r="B365" s="88">
        <v>40.469770280540402</v>
      </c>
      <c r="C365" s="88">
        <v>42.0159213794756</v>
      </c>
      <c r="D365" s="88">
        <v>36.181946904726203</v>
      </c>
      <c r="E365" s="89">
        <v>19.015000000001116</v>
      </c>
      <c r="F365" s="89">
        <v>2.5063573823365326</v>
      </c>
      <c r="G365" s="89">
        <v>18.652558601436155</v>
      </c>
      <c r="H365" s="89">
        <v>1.435449711002712</v>
      </c>
      <c r="I365" s="89">
        <v>2.5514114035363855</v>
      </c>
      <c r="J365" s="89">
        <v>18.675861118167148</v>
      </c>
      <c r="K365" s="89">
        <v>1.4371096615295453</v>
      </c>
    </row>
    <row r="366" spans="1:11" hidden="1" x14ac:dyDescent="0.25">
      <c r="A366" s="88" t="s">
        <v>899</v>
      </c>
      <c r="B366" s="88">
        <v>41.013642812363997</v>
      </c>
      <c r="C366" s="88">
        <v>42.568458347458602</v>
      </c>
      <c r="D366" s="88">
        <v>36.672991761288401</v>
      </c>
      <c r="E366" s="89">
        <v>18.539151057199344</v>
      </c>
      <c r="F366" s="89">
        <v>1.3150656937703342</v>
      </c>
      <c r="G366" s="89">
        <v>18.171852499065434</v>
      </c>
      <c r="H366" s="89">
        <v>1.4011398613134496</v>
      </c>
      <c r="I366" s="89">
        <v>1.3571543229976335</v>
      </c>
      <c r="J366" s="89">
        <v>18.199672677447044</v>
      </c>
      <c r="K366" s="89">
        <v>1.4031289795590318</v>
      </c>
    </row>
    <row r="367" spans="1:11" hidden="1" x14ac:dyDescent="0.25">
      <c r="A367" s="88" t="s">
        <v>900</v>
      </c>
      <c r="B367" s="88">
        <v>41.394683783066903</v>
      </c>
      <c r="C367" s="88">
        <v>42.9667135253232</v>
      </c>
      <c r="D367" s="88">
        <v>37.010379010652301</v>
      </c>
      <c r="E367" s="89">
        <v>18.255208012288172</v>
      </c>
      <c r="F367" s="89">
        <v>0.93556401459009564</v>
      </c>
      <c r="G367" s="89">
        <v>17.942415874571239</v>
      </c>
      <c r="H367" s="89">
        <v>1.384718957074571</v>
      </c>
      <c r="I367" s="89">
        <v>0.91998834335638158</v>
      </c>
      <c r="J367" s="89">
        <v>17.935947551542242</v>
      </c>
      <c r="K367" s="89">
        <v>1.3842555914056032</v>
      </c>
    </row>
    <row r="368" spans="1:11" hidden="1" x14ac:dyDescent="0.25">
      <c r="A368" s="88" t="s">
        <v>901</v>
      </c>
      <c r="B368" s="88">
        <v>41.774576609236597</v>
      </c>
      <c r="C368" s="88">
        <v>43.376141888676102</v>
      </c>
      <c r="D368" s="88">
        <v>37.373485772041199</v>
      </c>
      <c r="E368" s="89">
        <v>18.234254714951035</v>
      </c>
      <c r="F368" s="89">
        <v>0.95289662569049138</v>
      </c>
      <c r="G368" s="89">
        <v>17.964535461888321</v>
      </c>
      <c r="H368" s="89">
        <v>1.3863033428252347</v>
      </c>
      <c r="I368" s="89">
        <v>0.98109441485154658</v>
      </c>
      <c r="J368" s="89">
        <v>17.960651749602508</v>
      </c>
      <c r="K368" s="89">
        <v>1.3860251792991773</v>
      </c>
    </row>
    <row r="369" spans="1:11" hidden="1" x14ac:dyDescent="0.25">
      <c r="A369" s="88" t="s">
        <v>902</v>
      </c>
      <c r="B369" s="88">
        <v>42.025877076750398</v>
      </c>
      <c r="C369" s="88">
        <v>43.689909423511097</v>
      </c>
      <c r="D369" s="88">
        <v>37.649937564522503</v>
      </c>
      <c r="E369" s="89">
        <v>18.005528994739418</v>
      </c>
      <c r="F369" s="89">
        <v>0.72336432235091674</v>
      </c>
      <c r="G369" s="89">
        <v>17.793092069419991</v>
      </c>
      <c r="H369" s="89">
        <v>1.3740160333749696</v>
      </c>
      <c r="I369" s="89">
        <v>0.73970031633525668</v>
      </c>
      <c r="J369" s="89">
        <v>17.764951970414565</v>
      </c>
      <c r="K369" s="89">
        <v>1.3719976727663452</v>
      </c>
    </row>
    <row r="370" spans="1:11" hidden="1" x14ac:dyDescent="0.25">
      <c r="A370" s="88" t="s">
        <v>903</v>
      </c>
      <c r="B370" s="88">
        <v>42.302006204759103</v>
      </c>
      <c r="C370" s="88">
        <v>43.970769629321097</v>
      </c>
      <c r="D370" s="88">
        <v>37.907396481978502</v>
      </c>
      <c r="E370" s="89">
        <v>17.393330381962446</v>
      </c>
      <c r="F370" s="89">
        <v>0.64284913728582804</v>
      </c>
      <c r="G370" s="89">
        <v>17.161768672702561</v>
      </c>
      <c r="H370" s="89">
        <v>1.328627447227726</v>
      </c>
      <c r="I370" s="89">
        <v>0.68382295990472297</v>
      </c>
      <c r="J370" s="89">
        <v>17.123086709407119</v>
      </c>
      <c r="K370" s="89">
        <v>1.3258391489485266</v>
      </c>
    </row>
    <row r="371" spans="1:11" hidden="1" x14ac:dyDescent="0.25">
      <c r="A371" s="88" t="s">
        <v>904</v>
      </c>
      <c r="B371" s="88">
        <v>42.581579771548</v>
      </c>
      <c r="C371" s="88">
        <v>44.264639708279603</v>
      </c>
      <c r="D371" s="88">
        <v>38.152589170766198</v>
      </c>
      <c r="E371" s="89">
        <v>17.040631168807117</v>
      </c>
      <c r="F371" s="89">
        <v>0.66833053284229837</v>
      </c>
      <c r="G371" s="89">
        <v>16.821376639940546</v>
      </c>
      <c r="H371" s="89">
        <v>1.3040620733278718</v>
      </c>
      <c r="I371" s="89">
        <v>0.646820176384999</v>
      </c>
      <c r="J371" s="89">
        <v>16.77802225141205</v>
      </c>
      <c r="K371" s="89">
        <v>1.3009285694090655</v>
      </c>
    </row>
    <row r="372" spans="1:11" hidden="1" x14ac:dyDescent="0.25">
      <c r="A372" s="88" t="s">
        <v>905</v>
      </c>
      <c r="B372" s="88">
        <v>42.821255256238402</v>
      </c>
      <c r="C372" s="88">
        <v>44.498052137978</v>
      </c>
      <c r="D372" s="88">
        <v>38.358213377716602</v>
      </c>
      <c r="E372" s="89">
        <v>16.578689275903603</v>
      </c>
      <c r="F372" s="89">
        <v>0.5273112607188768</v>
      </c>
      <c r="G372" s="89">
        <v>16.267016466303662</v>
      </c>
      <c r="H372" s="89">
        <v>1.2639142752805865</v>
      </c>
      <c r="I372" s="89">
        <v>0.53895216922252853</v>
      </c>
      <c r="J372" s="89">
        <v>16.270534570603413</v>
      </c>
      <c r="K372" s="89">
        <v>1.264169615733346</v>
      </c>
    </row>
    <row r="373" spans="1:11" hidden="1" x14ac:dyDescent="0.25">
      <c r="A373" s="88" t="s">
        <v>906</v>
      </c>
      <c r="B373" s="88">
        <v>43.235018392756501</v>
      </c>
      <c r="C373" s="88">
        <v>44.920490374478597</v>
      </c>
      <c r="D373" s="88">
        <v>38.7265959382432</v>
      </c>
      <c r="E373" s="89">
        <v>15.826566390315634</v>
      </c>
      <c r="F373" s="89">
        <v>0.94934096259025047</v>
      </c>
      <c r="G373" s="89">
        <v>15.497802098224245</v>
      </c>
      <c r="H373" s="89">
        <v>1.2079146888504422</v>
      </c>
      <c r="I373" s="89">
        <v>0.96037465796203758</v>
      </c>
      <c r="J373" s="89">
        <v>15.507203039738204</v>
      </c>
      <c r="K373" s="89">
        <v>1.2086011479406356</v>
      </c>
    </row>
    <row r="374" spans="1:11" hidden="1" x14ac:dyDescent="0.25">
      <c r="A374" s="88" t="s">
        <v>907</v>
      </c>
      <c r="B374" s="88">
        <v>43.508851226518999</v>
      </c>
      <c r="C374" s="88">
        <v>45.2025750405084</v>
      </c>
      <c r="D374" s="88">
        <v>38.9638749353431</v>
      </c>
      <c r="E374" s="89">
        <v>14.913481043909794</v>
      </c>
      <c r="F374" s="89">
        <v>0.62796435140892726</v>
      </c>
      <c r="G374" s="89">
        <v>14.682297752443407</v>
      </c>
      <c r="H374" s="89">
        <v>1.1481705462271341</v>
      </c>
      <c r="I374" s="89">
        <v>0.61270295349038495</v>
      </c>
      <c r="J374" s="89">
        <v>14.670330949420185</v>
      </c>
      <c r="K374" s="89">
        <v>1.1472909581897728</v>
      </c>
    </row>
    <row r="375" spans="1:11" hidden="1" x14ac:dyDescent="0.25">
      <c r="A375" s="88" t="s">
        <v>908</v>
      </c>
      <c r="B375" s="88">
        <v>43.895776447019799</v>
      </c>
      <c r="C375" s="88">
        <v>45.617666526370101</v>
      </c>
      <c r="D375" s="88">
        <v>39.234655242230197</v>
      </c>
      <c r="E375" s="89">
        <v>13.917992304081551</v>
      </c>
      <c r="F375" s="89">
        <v>0.91829168026316133</v>
      </c>
      <c r="G375" s="89">
        <v>13.979609013013295</v>
      </c>
      <c r="H375" s="89">
        <v>1.0963781374998094</v>
      </c>
      <c r="I375" s="89">
        <v>0.69495220210114006</v>
      </c>
      <c r="J375" s="89">
        <v>13.816245091733759</v>
      </c>
      <c r="K375" s="89">
        <v>1.0842953037372816</v>
      </c>
    </row>
    <row r="376" spans="1:11" hidden="1" x14ac:dyDescent="0.25">
      <c r="A376" s="88" t="s">
        <v>909</v>
      </c>
      <c r="B376" s="88">
        <v>44.335516388565999</v>
      </c>
      <c r="C376" s="88">
        <v>46.082348584385898</v>
      </c>
      <c r="D376" s="88">
        <v>39.611874761282898</v>
      </c>
      <c r="E376" s="89">
        <v>12.318661431172128</v>
      </c>
      <c r="F376" s="89">
        <v>1.018644953588721</v>
      </c>
      <c r="G376" s="89">
        <v>12.427230866725015</v>
      </c>
      <c r="H376" s="89">
        <v>0.98091296695681507</v>
      </c>
      <c r="I376" s="89">
        <v>0.96144471443369017</v>
      </c>
      <c r="J376" s="89">
        <v>12.27294307313953</v>
      </c>
      <c r="K376" s="89">
        <v>0.96935739568722035</v>
      </c>
    </row>
    <row r="377" spans="1:11" hidden="1" x14ac:dyDescent="0.25">
      <c r="A377" s="88" t="s">
        <v>910</v>
      </c>
      <c r="B377" s="88">
        <v>44.930830116377898</v>
      </c>
      <c r="C377" s="88">
        <v>46.678353839441698</v>
      </c>
      <c r="D377" s="88">
        <v>40.115185846512702</v>
      </c>
      <c r="E377" s="89">
        <v>11.023190408329464</v>
      </c>
      <c r="F377" s="89">
        <v>1.2933482631953819</v>
      </c>
      <c r="G377" s="89">
        <v>11.096823077747974</v>
      </c>
      <c r="H377" s="89">
        <v>0.88078894408638586</v>
      </c>
      <c r="I377" s="89">
        <v>1.2706065750812234</v>
      </c>
      <c r="J377" s="89">
        <v>10.870722219960815</v>
      </c>
      <c r="K377" s="89">
        <v>0.86366383936524738</v>
      </c>
    </row>
    <row r="378" spans="1:11" hidden="1" x14ac:dyDescent="0.25">
      <c r="A378" s="88" t="s">
        <v>911</v>
      </c>
      <c r="B378" s="88">
        <v>45.3293803145216</v>
      </c>
      <c r="C378" s="88">
        <v>47.075078443366699</v>
      </c>
      <c r="D378" s="88">
        <v>40.473148707368601</v>
      </c>
      <c r="E378" s="89">
        <v>10.522687589351554</v>
      </c>
      <c r="F378" s="89">
        <v>0.84991129997773474</v>
      </c>
      <c r="G378" s="89">
        <v>10.586759001520551</v>
      </c>
      <c r="H378" s="89">
        <v>0.84211077351488139</v>
      </c>
      <c r="I378" s="89">
        <v>0.89233753577890873</v>
      </c>
      <c r="J378" s="89">
        <v>10.362276878898125</v>
      </c>
      <c r="K378" s="89">
        <v>0.82503644211295857</v>
      </c>
    </row>
    <row r="379" spans="1:11" hidden="1" x14ac:dyDescent="0.25">
      <c r="A379" s="88" t="s">
        <v>912</v>
      </c>
      <c r="B379" s="88">
        <v>45.580680782035401</v>
      </c>
      <c r="C379" s="88">
        <v>47.3415512616181</v>
      </c>
      <c r="D379" s="88">
        <v>40.715307812470797</v>
      </c>
      <c r="E379" s="89">
        <v>10.11240240632263</v>
      </c>
      <c r="F379" s="89">
        <v>0.56605921235368672</v>
      </c>
      <c r="G379" s="89">
        <v>10.181923115242487</v>
      </c>
      <c r="H379" s="89">
        <v>0.81129547794240864</v>
      </c>
      <c r="I379" s="89">
        <v>0.59832039966316586</v>
      </c>
      <c r="J379" s="89">
        <v>10.010512998940513</v>
      </c>
      <c r="K379" s="89">
        <v>0.79821679795957223</v>
      </c>
    </row>
    <row r="380" spans="1:11" hidden="1" x14ac:dyDescent="0.25">
      <c r="A380" s="88" t="s">
        <v>913</v>
      </c>
      <c r="B380" s="88">
        <v>45.840018271641902</v>
      </c>
      <c r="C380" s="88">
        <v>47.611085222410999</v>
      </c>
      <c r="D380" s="88">
        <v>40.950344589439403</v>
      </c>
      <c r="E380" s="89">
        <v>9.7318560531057798</v>
      </c>
      <c r="F380" s="89">
        <v>0.56933909770595648</v>
      </c>
      <c r="G380" s="89">
        <v>9.7633010898105823</v>
      </c>
      <c r="H380" s="89">
        <v>0.77932146643049371</v>
      </c>
      <c r="I380" s="89">
        <v>0.57726882000046498</v>
      </c>
      <c r="J380" s="89">
        <v>9.5705785626076789</v>
      </c>
      <c r="K380" s="89">
        <v>0.76456388280381482</v>
      </c>
    </row>
    <row r="381" spans="1:11" hidden="1" x14ac:dyDescent="0.25">
      <c r="A381" s="88" t="s">
        <v>914</v>
      </c>
      <c r="B381" s="88">
        <v>46.011379073728897</v>
      </c>
      <c r="C381" s="88">
        <v>47.884139504331898</v>
      </c>
      <c r="D381" s="88">
        <v>41.173774616725801</v>
      </c>
      <c r="E381" s="89">
        <v>9.4834475190129108</v>
      </c>
      <c r="F381" s="89">
        <v>0.57350988881128551</v>
      </c>
      <c r="G381" s="89">
        <v>9.5999971988125488</v>
      </c>
      <c r="H381" s="89">
        <v>0.76681813097942975</v>
      </c>
      <c r="I381" s="89">
        <v>0.54561208098848901</v>
      </c>
      <c r="J381" s="89">
        <v>9.3594764829671551</v>
      </c>
      <c r="K381" s="89">
        <v>0.74837156785352299</v>
      </c>
    </row>
    <row r="382" spans="1:11" hidden="1" x14ac:dyDescent="0.25">
      <c r="A382" s="88" t="s">
        <v>915</v>
      </c>
      <c r="B382" s="88">
        <v>46.283920241006101</v>
      </c>
      <c r="C382" s="88">
        <v>48.139286077566197</v>
      </c>
      <c r="D382" s="88">
        <v>41.405118335700699</v>
      </c>
      <c r="E382" s="89">
        <v>9.4130619171414622</v>
      </c>
      <c r="F382" s="89">
        <v>0.53284151260819534</v>
      </c>
      <c r="G382" s="89">
        <v>9.480198967146114</v>
      </c>
      <c r="H382" s="89">
        <v>0.75763493538598681</v>
      </c>
      <c r="I382" s="89">
        <v>0.56187153383047139</v>
      </c>
      <c r="J382" s="89">
        <v>9.227016831359137</v>
      </c>
      <c r="K382" s="89">
        <v>0.73819678399296151</v>
      </c>
    </row>
    <row r="383" spans="1:11" hidden="1" x14ac:dyDescent="0.25">
      <c r="A383" s="88" t="s">
        <v>916</v>
      </c>
      <c r="B383" s="88">
        <v>46.464466209718097</v>
      </c>
      <c r="C383" s="88">
        <v>48.337801436389</v>
      </c>
      <c r="D383" s="88">
        <v>41.570778379036398</v>
      </c>
      <c r="E383" s="89">
        <v>9.1186998204433767</v>
      </c>
      <c r="F383" s="89">
        <v>0.41237703131480341</v>
      </c>
      <c r="G383" s="89">
        <v>9.2018409162551542</v>
      </c>
      <c r="H383" s="89">
        <v>0.73626163680307055</v>
      </c>
      <c r="I383" s="89">
        <v>0.40009556787781175</v>
      </c>
      <c r="J383" s="89">
        <v>8.9592588145743335</v>
      </c>
      <c r="K383" s="89">
        <v>0.71759457536206828</v>
      </c>
    </row>
    <row r="384" spans="1:11" hidden="1" x14ac:dyDescent="0.25">
      <c r="A384" s="88" t="s">
        <v>917</v>
      </c>
      <c r="B384" s="88">
        <v>46.719785188278301</v>
      </c>
      <c r="C384" s="88">
        <v>48.588968520582902</v>
      </c>
      <c r="D384" s="88">
        <v>41.766246674167697</v>
      </c>
      <c r="E384" s="89">
        <v>9.1041934868827603</v>
      </c>
      <c r="F384" s="89">
        <v>0.51960800187496048</v>
      </c>
      <c r="G384" s="89">
        <v>9.1934729410625202</v>
      </c>
      <c r="H384" s="89">
        <v>0.73561834167588103</v>
      </c>
      <c r="I384" s="89">
        <v>0.47020600227651865</v>
      </c>
      <c r="J384" s="89">
        <v>8.8847550403140509</v>
      </c>
      <c r="K384" s="89">
        <v>0.711853749444602</v>
      </c>
    </row>
    <row r="385" spans="1:11" hidden="1" x14ac:dyDescent="0.25">
      <c r="A385" s="88" t="s">
        <v>918</v>
      </c>
      <c r="B385" s="88">
        <v>47.0610716040147</v>
      </c>
      <c r="C385" s="88">
        <v>48.946969618783598</v>
      </c>
      <c r="D385" s="88">
        <v>42.148082522729801</v>
      </c>
      <c r="E385" s="89">
        <v>8.8494312099083317</v>
      </c>
      <c r="F385" s="89">
        <v>0.73679501561974003</v>
      </c>
      <c r="G385" s="89">
        <v>8.9635692102609568</v>
      </c>
      <c r="H385" s="89">
        <v>0.71792659916822821</v>
      </c>
      <c r="I385" s="89">
        <v>0.91422112104286857</v>
      </c>
      <c r="J385" s="89">
        <v>8.8349789120190092</v>
      </c>
      <c r="K385" s="89">
        <v>0.70801628476642176</v>
      </c>
    </row>
    <row r="386" spans="1:11" hidden="1" x14ac:dyDescent="0.25">
      <c r="A386" s="88" t="s">
        <v>919</v>
      </c>
      <c r="B386" s="88">
        <v>47.385135825853403</v>
      </c>
      <c r="C386" s="88">
        <v>49.179769821041397</v>
      </c>
      <c r="D386" s="88">
        <v>42.438383280344603</v>
      </c>
      <c r="E386" s="89">
        <v>8.9091862691418999</v>
      </c>
      <c r="F386" s="89">
        <v>0.47561719156656856</v>
      </c>
      <c r="G386" s="89">
        <v>8.7986022410644118</v>
      </c>
      <c r="H386" s="89">
        <v>0.70521082665133683</v>
      </c>
      <c r="I386" s="89">
        <v>0.68876385410474583</v>
      </c>
      <c r="J386" s="89">
        <v>8.9172556650670032</v>
      </c>
      <c r="K386" s="89">
        <v>0.71435850049763605</v>
      </c>
    </row>
    <row r="387" spans="1:11" hidden="1" x14ac:dyDescent="0.25">
      <c r="A387" s="88" t="s">
        <v>920</v>
      </c>
      <c r="B387" s="88">
        <v>47.790287862832798</v>
      </c>
      <c r="C387" s="88">
        <v>49.520322383804398</v>
      </c>
      <c r="D387" s="88">
        <v>42.755326812142897</v>
      </c>
      <c r="E387" s="89">
        <v>8.8721779884985086</v>
      </c>
      <c r="F387" s="89">
        <v>0.69246473499617878</v>
      </c>
      <c r="G387" s="89">
        <v>8.5551413621262284</v>
      </c>
      <c r="H387" s="89">
        <v>0.6864123612470685</v>
      </c>
      <c r="I387" s="89">
        <v>0.74683224783702595</v>
      </c>
      <c r="J387" s="89">
        <v>8.9733720053776</v>
      </c>
      <c r="K387" s="89">
        <v>0.71868165006734319</v>
      </c>
    </row>
    <row r="388" spans="1:11" hidden="1" x14ac:dyDescent="0.25">
      <c r="A388" s="88" t="s">
        <v>921</v>
      </c>
      <c r="B388" s="88">
        <v>48.307671180741004</v>
      </c>
      <c r="C388" s="88">
        <v>50.084950883774802</v>
      </c>
      <c r="D388" s="88">
        <v>43.281587613564</v>
      </c>
      <c r="E388" s="89">
        <v>8.9593064787205421</v>
      </c>
      <c r="F388" s="89">
        <v>1.1401955253729668</v>
      </c>
      <c r="G388" s="89">
        <v>8.6857602148018742</v>
      </c>
      <c r="H388" s="89">
        <v>0.69650269885173088</v>
      </c>
      <c r="I388" s="89">
        <v>1.2308660479508626</v>
      </c>
      <c r="J388" s="89">
        <v>9.2641736206535708</v>
      </c>
      <c r="K388" s="89">
        <v>0.74105209441148734</v>
      </c>
    </row>
    <row r="389" spans="1:11" hidden="1" x14ac:dyDescent="0.25">
      <c r="A389" s="88" t="s">
        <v>922</v>
      </c>
      <c r="B389" s="88">
        <v>48.575476247934098</v>
      </c>
      <c r="C389" s="88">
        <v>50.277956179617497</v>
      </c>
      <c r="D389" s="88">
        <v>43.515964920903599</v>
      </c>
      <c r="E389" s="89">
        <v>8.1116821614824364</v>
      </c>
      <c r="F389" s="89">
        <v>0.38535586525896282</v>
      </c>
      <c r="G389" s="89">
        <v>7.711502321948327</v>
      </c>
      <c r="H389" s="89">
        <v>0.62097168546872972</v>
      </c>
      <c r="I389" s="89">
        <v>0.54151735244145627</v>
      </c>
      <c r="J389" s="89">
        <v>8.4775353837392977</v>
      </c>
      <c r="K389" s="89">
        <v>0.68041200901298726</v>
      </c>
    </row>
    <row r="390" spans="1:11" hidden="1" x14ac:dyDescent="0.25">
      <c r="A390" s="88" t="s">
        <v>923</v>
      </c>
      <c r="B390" s="88">
        <v>48.543328159564901</v>
      </c>
      <c r="C390" s="88">
        <v>50.3867799461513</v>
      </c>
      <c r="D390" s="88">
        <v>43.830666241928498</v>
      </c>
      <c r="E390" s="89">
        <v>7.0902090934026996</v>
      </c>
      <c r="F390" s="89">
        <v>0.21644429249476627</v>
      </c>
      <c r="G390" s="89">
        <v>7.034935707581913</v>
      </c>
      <c r="H390" s="89">
        <v>0.56815036293633714</v>
      </c>
      <c r="I390" s="89">
        <v>0.72318589647939469</v>
      </c>
      <c r="J390" s="89">
        <v>8.2956667365705172</v>
      </c>
      <c r="K390" s="89">
        <v>0.66633482733458038</v>
      </c>
    </row>
    <row r="391" spans="1:11" hidden="1" x14ac:dyDescent="0.25">
      <c r="A391" s="88" t="s">
        <v>924</v>
      </c>
      <c r="B391" s="88">
        <v>48.850887781724403</v>
      </c>
      <c r="C391" s="88">
        <v>50.491930332026797</v>
      </c>
      <c r="D391" s="88">
        <v>44.0112304111613</v>
      </c>
      <c r="E391" s="89">
        <v>7.1745461971640445</v>
      </c>
      <c r="F391" s="89">
        <v>0.20868645701883626</v>
      </c>
      <c r="G391" s="89">
        <v>6.6545750750733212</v>
      </c>
      <c r="H391" s="89">
        <v>0.53832006373415453</v>
      </c>
      <c r="I391" s="89">
        <v>0.41195853203817023</v>
      </c>
      <c r="J391" s="89">
        <v>8.0950452686519689</v>
      </c>
      <c r="K391" s="89">
        <v>0.65078096090314119</v>
      </c>
    </row>
    <row r="392" spans="1:11" hidden="1" x14ac:dyDescent="0.25">
      <c r="A392" s="88" t="s">
        <v>925</v>
      </c>
      <c r="B392" s="88">
        <v>49.0973086323825</v>
      </c>
      <c r="C392" s="88">
        <v>50.659375054823499</v>
      </c>
      <c r="D392" s="88">
        <v>44.189024789239603</v>
      </c>
      <c r="E392" s="89">
        <v>7.1057789319330711</v>
      </c>
      <c r="F392" s="89">
        <v>0.3316267009314311</v>
      </c>
      <c r="G392" s="89">
        <v>6.4024792087235216</v>
      </c>
      <c r="H392" s="89">
        <v>0.51849532096748252</v>
      </c>
      <c r="I392" s="89">
        <v>0.40397502277784714</v>
      </c>
      <c r="J392" s="89">
        <v>7.9087984051675608</v>
      </c>
      <c r="K392" s="89">
        <v>0.63631783091195881</v>
      </c>
    </row>
    <row r="393" spans="1:11" hidden="1" x14ac:dyDescent="0.25">
      <c r="A393" s="88" t="s">
        <v>926</v>
      </c>
      <c r="B393" s="88">
        <v>49.209970463625403</v>
      </c>
      <c r="C393" s="88">
        <v>50.904266783730002</v>
      </c>
      <c r="D393" s="88">
        <v>44.454397403063297</v>
      </c>
      <c r="E393" s="89">
        <v>6.9517398832385835</v>
      </c>
      <c r="F393" s="89">
        <v>0.48340850758912257</v>
      </c>
      <c r="G393" s="89">
        <v>6.307155794508712</v>
      </c>
      <c r="H393" s="89">
        <v>0.51098789659695942</v>
      </c>
      <c r="I393" s="89">
        <v>0.60053964777315727</v>
      </c>
      <c r="J393" s="89">
        <v>7.9677484439447666</v>
      </c>
      <c r="K393" s="89">
        <v>0.6408981107643319</v>
      </c>
    </row>
    <row r="394" spans="1:11" hidden="1" x14ac:dyDescent="0.25">
      <c r="A394" s="88" t="s">
        <v>927</v>
      </c>
      <c r="B394" s="88">
        <v>49.326363767191502</v>
      </c>
      <c r="C394" s="88">
        <v>50.981101567737902</v>
      </c>
      <c r="D394" s="88">
        <v>44.513882017405699</v>
      </c>
      <c r="E394" s="89">
        <v>6.5734352456382705</v>
      </c>
      <c r="F394" s="89">
        <v>0.1509397715801164</v>
      </c>
      <c r="G394" s="89">
        <v>5.9033187272298226</v>
      </c>
      <c r="H394" s="89">
        <v>0.4791141358727824</v>
      </c>
      <c r="I394" s="89">
        <v>0.13381041655577963</v>
      </c>
      <c r="J394" s="89">
        <v>7.5081627747082935</v>
      </c>
      <c r="K394" s="89">
        <v>0.6051284785711708</v>
      </c>
    </row>
    <row r="395" spans="1:11" hidden="1" x14ac:dyDescent="0.25">
      <c r="A395" s="88" t="s">
        <v>928</v>
      </c>
      <c r="B395" s="88">
        <v>49.198201964030297</v>
      </c>
      <c r="C395" s="88">
        <v>50.900593408410202</v>
      </c>
      <c r="D395" s="88">
        <v>44.471148057957201</v>
      </c>
      <c r="E395" s="89">
        <v>5.8834976000228689</v>
      </c>
      <c r="F395" s="89">
        <v>-0.15791765350682274</v>
      </c>
      <c r="G395" s="89">
        <v>5.3018380974437784</v>
      </c>
      <c r="H395" s="89">
        <v>0.4314337473221741</v>
      </c>
      <c r="I395" s="89">
        <v>-9.6001421380831342E-2</v>
      </c>
      <c r="J395" s="89">
        <v>6.9769434011450304</v>
      </c>
      <c r="K395" s="89">
        <v>0.56360852203185541</v>
      </c>
    </row>
    <row r="396" spans="1:11" hidden="1" x14ac:dyDescent="0.25">
      <c r="A396" s="88" t="s">
        <v>929</v>
      </c>
      <c r="B396" s="88">
        <v>49.489687547185802</v>
      </c>
      <c r="C396" s="88">
        <v>51.134311957166297</v>
      </c>
      <c r="D396" s="88">
        <v>44.712252006974502</v>
      </c>
      <c r="E396" s="89">
        <v>5.9287566236551292</v>
      </c>
      <c r="F396" s="89">
        <v>0.45916664837444277</v>
      </c>
      <c r="G396" s="89">
        <v>5.2385212406909964</v>
      </c>
      <c r="H396" s="89">
        <v>0.42639999864342304</v>
      </c>
      <c r="I396" s="89">
        <v>0.54215813970686089</v>
      </c>
      <c r="J396" s="89">
        <v>7.0535553644299531</v>
      </c>
      <c r="K396" s="89">
        <v>0.56960813865682969</v>
      </c>
    </row>
    <row r="397" spans="1:11" hidden="1" x14ac:dyDescent="0.25">
      <c r="A397" s="88" t="s">
        <v>930</v>
      </c>
      <c r="B397" s="88">
        <v>49.950381149772397</v>
      </c>
      <c r="C397" s="88">
        <v>51.5204756083821</v>
      </c>
      <c r="D397" s="88">
        <v>45.228620689106002</v>
      </c>
      <c r="E397" s="89">
        <v>6.1394894915890896</v>
      </c>
      <c r="F397" s="89">
        <v>0.75519477320684647</v>
      </c>
      <c r="G397" s="89">
        <v>5.2577432467053153</v>
      </c>
      <c r="H397" s="89">
        <v>0.42792845930663681</v>
      </c>
      <c r="I397" s="89">
        <v>1.1548706650940987</v>
      </c>
      <c r="J397" s="89">
        <v>7.3088453424065447</v>
      </c>
      <c r="K397" s="89">
        <v>0.5895719734996252</v>
      </c>
    </row>
    <row r="398" spans="1:11" hidden="1" x14ac:dyDescent="0.25">
      <c r="A398" s="88" t="s">
        <v>931</v>
      </c>
      <c r="B398" s="88">
        <v>50.176135367753503</v>
      </c>
      <c r="C398" s="88">
        <v>51.5818515988028</v>
      </c>
      <c r="D398" s="88">
        <v>45.395995362833503</v>
      </c>
      <c r="E398" s="89">
        <v>5.8900317436197502</v>
      </c>
      <c r="F398" s="89">
        <v>0.11912931644348923</v>
      </c>
      <c r="G398" s="89">
        <v>4.8842883699989903</v>
      </c>
      <c r="H398" s="89">
        <v>0.39818684044377051</v>
      </c>
      <c r="I398" s="89">
        <v>0.37006362603451137</v>
      </c>
      <c r="J398" s="89">
        <v>6.9691912223685648</v>
      </c>
      <c r="K398" s="89">
        <v>0.56300121596124519</v>
      </c>
    </row>
    <row r="399" spans="1:11" hidden="1" x14ac:dyDescent="0.25">
      <c r="A399" s="88" t="s">
        <v>932</v>
      </c>
      <c r="B399" s="88">
        <v>50.3651489088722</v>
      </c>
      <c r="C399" s="88">
        <v>51.562260256647001</v>
      </c>
      <c r="D399" s="88">
        <v>45.478561591971499</v>
      </c>
      <c r="E399" s="89">
        <v>5.3878333050215943</v>
      </c>
      <c r="F399" s="89">
        <v>-3.7981075801962749E-2</v>
      </c>
      <c r="G399" s="89">
        <v>4.1234341267342378</v>
      </c>
      <c r="H399" s="89">
        <v>0.33729151855674822</v>
      </c>
      <c r="I399" s="89">
        <v>0.18187998407805939</v>
      </c>
      <c r="J399" s="89">
        <v>6.3693461911632054</v>
      </c>
      <c r="K399" s="89">
        <v>0.51588654991048255</v>
      </c>
    </row>
    <row r="400" spans="1:11" hidden="1" x14ac:dyDescent="0.25">
      <c r="A400" s="88" t="s">
        <v>933</v>
      </c>
      <c r="B400" s="88">
        <v>50.434898785092997</v>
      </c>
      <c r="C400" s="88">
        <v>51.808070332052601</v>
      </c>
      <c r="D400" s="88">
        <v>45.757387493830699</v>
      </c>
      <c r="E400" s="89">
        <v>4.4034985590447162</v>
      </c>
      <c r="F400" s="89">
        <v>0.47672478704792187</v>
      </c>
      <c r="G400" s="89">
        <v>3.440393607006631</v>
      </c>
      <c r="H400" s="89">
        <v>0.28227559642939326</v>
      </c>
      <c r="I400" s="89">
        <v>0.61309305329573238</v>
      </c>
      <c r="J400" s="89">
        <v>5.720215030861775</v>
      </c>
      <c r="K400" s="89">
        <v>0.4646255335735594</v>
      </c>
    </row>
    <row r="401" spans="1:11" hidden="1" x14ac:dyDescent="0.25">
      <c r="A401" s="88" t="s">
        <v>934</v>
      </c>
      <c r="B401" s="88">
        <v>50.900472009715898</v>
      </c>
      <c r="C401" s="88">
        <v>51.926995883384599</v>
      </c>
      <c r="D401" s="88">
        <v>45.737339462721202</v>
      </c>
      <c r="E401" s="89">
        <v>4.7863571113843317</v>
      </c>
      <c r="F401" s="89">
        <v>0.22955024298294546</v>
      </c>
      <c r="G401" s="89">
        <v>3.2798463363863162</v>
      </c>
      <c r="H401" s="89">
        <v>0.26929589099979889</v>
      </c>
      <c r="I401" s="89">
        <v>-4.3813758187571938E-2</v>
      </c>
      <c r="J401" s="89">
        <v>5.1047346550978867</v>
      </c>
      <c r="K401" s="89">
        <v>0.41575470459587205</v>
      </c>
    </row>
    <row r="402" spans="1:11" hidden="1" x14ac:dyDescent="0.25">
      <c r="A402" s="88" t="s">
        <v>935</v>
      </c>
      <c r="B402" s="88">
        <v>50.867749849080496</v>
      </c>
      <c r="C402" s="88">
        <v>52.263109783858297</v>
      </c>
      <c r="D402" s="88">
        <v>46.032256540487403</v>
      </c>
      <c r="E402" s="89">
        <v>4.7883443052670005</v>
      </c>
      <c r="F402" s="89">
        <v>0.64728162058234062</v>
      </c>
      <c r="G402" s="89">
        <v>3.7238534387635802</v>
      </c>
      <c r="H402" s="89">
        <v>0.30514734883868577</v>
      </c>
      <c r="I402" s="89">
        <v>0.64480593150062493</v>
      </c>
      <c r="J402" s="89">
        <v>5.0229450914730966</v>
      </c>
      <c r="K402" s="89">
        <v>0.40924065340137705</v>
      </c>
    </row>
    <row r="403" spans="1:11" hidden="1" x14ac:dyDescent="0.25">
      <c r="A403" s="88" t="s">
        <v>936</v>
      </c>
      <c r="B403" s="88">
        <v>51.127948444496397</v>
      </c>
      <c r="C403" s="88">
        <v>52.671619800712101</v>
      </c>
      <c r="D403" s="88">
        <v>46.1422569213996</v>
      </c>
      <c r="E403" s="89">
        <v>4.6612472488654744</v>
      </c>
      <c r="F403" s="89">
        <v>0.78164123517190376</v>
      </c>
      <c r="G403" s="89">
        <v>4.3169065915127813</v>
      </c>
      <c r="H403" s="89">
        <v>0.35281475350912306</v>
      </c>
      <c r="I403" s="89">
        <v>0.23896369454634581</v>
      </c>
      <c r="J403" s="89">
        <v>4.8420062114370443</v>
      </c>
      <c r="K403" s="89">
        <v>0.3948134112774726</v>
      </c>
    </row>
    <row r="404" spans="1:11" hidden="1" x14ac:dyDescent="0.25">
      <c r="A404" s="88" t="s">
        <v>937</v>
      </c>
      <c r="B404" s="88">
        <v>51.407234972561497</v>
      </c>
      <c r="C404" s="88">
        <v>52.933194783424803</v>
      </c>
      <c r="D404" s="88">
        <v>46.537282260788302</v>
      </c>
      <c r="E404" s="89">
        <v>4.7047921862166442</v>
      </c>
      <c r="F404" s="89">
        <v>0.49661465453767484</v>
      </c>
      <c r="G404" s="89">
        <v>4.4884480437048069</v>
      </c>
      <c r="H404" s="89">
        <v>0.36655629929231992</v>
      </c>
      <c r="I404" s="89">
        <v>0.85610320288753705</v>
      </c>
      <c r="J404" s="89">
        <v>5.3141192473668664</v>
      </c>
      <c r="K404" s="89">
        <v>0.43240978882226333</v>
      </c>
    </row>
    <row r="405" spans="1:11" hidden="1" x14ac:dyDescent="0.25">
      <c r="A405" s="88" t="s">
        <v>938</v>
      </c>
      <c r="B405" s="88">
        <v>51.511429231397599</v>
      </c>
      <c r="C405" s="88">
        <v>53.232881039083402</v>
      </c>
      <c r="D405" s="88">
        <v>46.520399707289997</v>
      </c>
      <c r="E405" s="89">
        <v>4.6768139588162727</v>
      </c>
      <c r="F405" s="89">
        <v>0.56615939560187289</v>
      </c>
      <c r="G405" s="89">
        <v>4.5744971934212675</v>
      </c>
      <c r="H405" s="89">
        <v>0.37344158890426637</v>
      </c>
      <c r="I405" s="89">
        <v>-3.6277480501978321E-2</v>
      </c>
      <c r="J405" s="89">
        <v>4.6474644240354301</v>
      </c>
      <c r="K405" s="89">
        <v>0.37927605067273884</v>
      </c>
    </row>
    <row r="406" spans="1:11" hidden="1" x14ac:dyDescent="0.25">
      <c r="A406" s="88" t="s">
        <v>939</v>
      </c>
      <c r="B406" s="88">
        <v>51.762586176959203</v>
      </c>
      <c r="C406" s="88">
        <v>53.347214868596502</v>
      </c>
      <c r="D406" s="88">
        <v>46.726287706771302</v>
      </c>
      <c r="E406" s="89">
        <v>4.9389864237025183</v>
      </c>
      <c r="F406" s="89">
        <v>0.21478046515865934</v>
      </c>
      <c r="G406" s="89">
        <v>4.641157660578954</v>
      </c>
      <c r="H406" s="89">
        <v>0.37877190894881618</v>
      </c>
      <c r="I406" s="89">
        <v>0.44257573188701826</v>
      </c>
      <c r="J406" s="89">
        <v>4.9701477136963934</v>
      </c>
      <c r="K406" s="89">
        <v>0.4050331867179402</v>
      </c>
    </row>
    <row r="407" spans="1:11" hidden="1" x14ac:dyDescent="0.25">
      <c r="A407" s="88" t="s">
        <v>940</v>
      </c>
      <c r="B407" s="88">
        <v>51.911181353361798</v>
      </c>
      <c r="C407" s="88">
        <v>53.444326479820198</v>
      </c>
      <c r="D407" s="88">
        <v>46.766900461923498</v>
      </c>
      <c r="E407" s="89">
        <v>5.514387276419197</v>
      </c>
      <c r="F407" s="89">
        <v>0.18203689070348528</v>
      </c>
      <c r="G407" s="89">
        <v>4.9974526839007272</v>
      </c>
      <c r="H407" s="89">
        <v>0.40720938450606869</v>
      </c>
      <c r="I407" s="89">
        <v>8.6916288764604666E-2</v>
      </c>
      <c r="J407" s="89">
        <v>5.1623412127214552</v>
      </c>
      <c r="K407" s="89">
        <v>0.42033993518830748</v>
      </c>
    </row>
    <row r="408" spans="1:11" hidden="1" x14ac:dyDescent="0.25">
      <c r="A408" s="88" t="s">
        <v>941</v>
      </c>
      <c r="B408" s="88">
        <v>52.108560301264298</v>
      </c>
      <c r="C408" s="88">
        <v>53.7245673000387</v>
      </c>
      <c r="D408" s="88">
        <v>46.854860937401398</v>
      </c>
      <c r="E408" s="89">
        <v>5.2917544722454357</v>
      </c>
      <c r="F408" s="89">
        <v>0.52436028045805827</v>
      </c>
      <c r="G408" s="89">
        <v>5.0655914663370938</v>
      </c>
      <c r="H408" s="89">
        <v>0.41263776292679299</v>
      </c>
      <c r="I408" s="89">
        <v>0.18808275641339911</v>
      </c>
      <c r="J408" s="89">
        <v>4.7919951115248605</v>
      </c>
      <c r="K408" s="89">
        <v>0.39082172792073155</v>
      </c>
    </row>
    <row r="409" spans="1:11" hidden="1" x14ac:dyDescent="0.25">
      <c r="A409" s="88" t="s">
        <v>942</v>
      </c>
      <c r="B409" s="88">
        <v>52.4219835649941</v>
      </c>
      <c r="C409" s="88">
        <v>54.136654753769001</v>
      </c>
      <c r="D409" s="88">
        <v>47.237582580702799</v>
      </c>
      <c r="E409" s="89">
        <v>4.9481152262097705</v>
      </c>
      <c r="F409" s="89">
        <v>0.76703726886973023</v>
      </c>
      <c r="G409" s="89">
        <v>5.0779405944794131</v>
      </c>
      <c r="H409" s="89">
        <v>0.41362122931645207</v>
      </c>
      <c r="I409" s="89">
        <v>0.81682377376537385</v>
      </c>
      <c r="J409" s="89">
        <v>4.4417934064495679</v>
      </c>
      <c r="K409" s="89">
        <v>0.36282101888851503</v>
      </c>
    </row>
    <row r="410" spans="1:11" hidden="1" x14ac:dyDescent="0.25">
      <c r="A410" s="88" t="s">
        <v>943</v>
      </c>
      <c r="B410" s="88">
        <v>52.653036086685702</v>
      </c>
      <c r="C410" s="88">
        <v>54.342698480634802</v>
      </c>
      <c r="D410" s="88">
        <v>47.679724332439001</v>
      </c>
      <c r="E410" s="89">
        <v>4.9364119033448395</v>
      </c>
      <c r="F410" s="89">
        <v>0.38059929599076892</v>
      </c>
      <c r="G410" s="89">
        <v>5.3523609491677782</v>
      </c>
      <c r="H410" s="89">
        <v>0.43544837094890987</v>
      </c>
      <c r="I410" s="89">
        <v>0.93599572116296326</v>
      </c>
      <c r="J410" s="89">
        <v>5.0306837670426541</v>
      </c>
      <c r="K410" s="89">
        <v>0.40985719192359049</v>
      </c>
    </row>
    <row r="411" spans="1:11" hidden="1" x14ac:dyDescent="0.25">
      <c r="A411" s="88" t="s">
        <v>944</v>
      </c>
      <c r="B411" s="88">
        <v>53.0788772813736</v>
      </c>
      <c r="C411" s="88">
        <v>54.559418048270203</v>
      </c>
      <c r="D411" s="88">
        <v>47.940798509654101</v>
      </c>
      <c r="E411" s="89">
        <v>5.3881075134146084</v>
      </c>
      <c r="F411" s="89">
        <v>0.39880163056795759</v>
      </c>
      <c r="G411" s="89">
        <v>5.8126966830101878</v>
      </c>
      <c r="H411" s="89">
        <v>0.47194628063982336</v>
      </c>
      <c r="I411" s="89">
        <v>0.54755806764905657</v>
      </c>
      <c r="J411" s="89">
        <v>5.4140606727484331</v>
      </c>
      <c r="K411" s="89">
        <v>0.44034873308580469</v>
      </c>
    </row>
    <row r="412" spans="1:11" hidden="1" x14ac:dyDescent="0.25">
      <c r="A412" s="88" t="s">
        <v>945</v>
      </c>
      <c r="B412" s="88">
        <v>53.309929803065103</v>
      </c>
      <c r="C412" s="88">
        <v>54.7707996955208</v>
      </c>
      <c r="D412" s="88">
        <v>48.396040757738099</v>
      </c>
      <c r="E412" s="89">
        <v>5.7004794045941054</v>
      </c>
      <c r="F412" s="89">
        <v>0.38743383784551888</v>
      </c>
      <c r="G412" s="89">
        <v>5.7186637998273726</v>
      </c>
      <c r="H412" s="89">
        <v>0.46450268975963827</v>
      </c>
      <c r="I412" s="89">
        <v>0.94959254379611835</v>
      </c>
      <c r="J412" s="89">
        <v>5.7666169517723409</v>
      </c>
      <c r="K412" s="89">
        <v>0.46829939266284093</v>
      </c>
    </row>
    <row r="413" spans="1:11" hidden="1" x14ac:dyDescent="0.25">
      <c r="A413" s="88" t="s">
        <v>946</v>
      </c>
      <c r="B413" s="88">
        <v>53.525440675315501</v>
      </c>
      <c r="C413" s="88">
        <v>54.811367890447201</v>
      </c>
      <c r="D413" s="88">
        <v>48.559796962084697</v>
      </c>
      <c r="E413" s="89">
        <v>5.1570615398194075</v>
      </c>
      <c r="F413" s="89">
        <v>7.4069020631295501E-2</v>
      </c>
      <c r="G413" s="89">
        <v>5.5546675828122227</v>
      </c>
      <c r="H413" s="89">
        <v>0.45150630581427542</v>
      </c>
      <c r="I413" s="89">
        <v>0.33836694444970838</v>
      </c>
      <c r="J413" s="89">
        <v>6.1710137330221793</v>
      </c>
      <c r="K413" s="89">
        <v>0.50025499449499744</v>
      </c>
    </row>
    <row r="414" spans="1:11" hidden="1" x14ac:dyDescent="0.25">
      <c r="A414" s="88" t="s">
        <v>947</v>
      </c>
      <c r="B414" s="88">
        <v>53.674122454969499</v>
      </c>
      <c r="C414" s="88">
        <v>54.872220182837999</v>
      </c>
      <c r="D414" s="88">
        <v>48.575704707649599</v>
      </c>
      <c r="E414" s="89">
        <v>5.516997732778095</v>
      </c>
      <c r="F414" s="89">
        <v>0.1110212985605985</v>
      </c>
      <c r="G414" s="89">
        <v>4.9922601425174573</v>
      </c>
      <c r="H414" s="89">
        <v>0.40679558049263598</v>
      </c>
      <c r="I414" s="89">
        <v>3.2759085828382162E-2</v>
      </c>
      <c r="J414" s="89">
        <v>5.5253606021358648</v>
      </c>
      <c r="K414" s="89">
        <v>0.44918183490412211</v>
      </c>
    </row>
    <row r="415" spans="1:11" hidden="1" x14ac:dyDescent="0.25">
      <c r="A415" s="88" t="s">
        <v>948</v>
      </c>
      <c r="B415" s="88">
        <v>54.012930412786197</v>
      </c>
      <c r="C415" s="88">
        <v>55.209576751177103</v>
      </c>
      <c r="D415" s="88">
        <v>48.605648699301497</v>
      </c>
      <c r="E415" s="89">
        <v>5.642671094893803</v>
      </c>
      <c r="F415" s="89">
        <v>0.61480393396695643</v>
      </c>
      <c r="G415" s="89">
        <v>4.8184524418797059</v>
      </c>
      <c r="H415" s="89">
        <v>0.39293366231945015</v>
      </c>
      <c r="I415" s="89">
        <v>6.1643967559743551E-2</v>
      </c>
      <c r="J415" s="89">
        <v>5.3386893972224403</v>
      </c>
      <c r="K415" s="89">
        <v>0.43436218256684977</v>
      </c>
    </row>
    <row r="416" spans="1:11" hidden="1" x14ac:dyDescent="0.25">
      <c r="A416" s="88" t="s">
        <v>949</v>
      </c>
      <c r="B416" s="88">
        <v>54.105144199470402</v>
      </c>
      <c r="C416" s="88">
        <v>55.0723921972791</v>
      </c>
      <c r="D416" s="88">
        <v>48.752561408344</v>
      </c>
      <c r="E416" s="89">
        <v>5.2481119211116978</v>
      </c>
      <c r="F416" s="89">
        <v>-0.2484796333728001</v>
      </c>
      <c r="G416" s="89">
        <v>4.0413155159192415</v>
      </c>
      <c r="H416" s="89">
        <v>0.33069474959348533</v>
      </c>
      <c r="I416" s="89">
        <v>0.30225439424000911</v>
      </c>
      <c r="J416" s="89">
        <v>4.7602245768061602</v>
      </c>
      <c r="K416" s="89">
        <v>0.38828502543835075</v>
      </c>
    </row>
    <row r="417" spans="1:11" hidden="1" x14ac:dyDescent="0.25">
      <c r="A417" s="88" t="s">
        <v>950</v>
      </c>
      <c r="B417" s="88">
        <v>53.9305596707487</v>
      </c>
      <c r="C417" s="88">
        <v>55.1727451005193</v>
      </c>
      <c r="D417" s="88">
        <v>48.248660173826003</v>
      </c>
      <c r="E417" s="89">
        <v>4.6962984243438033</v>
      </c>
      <c r="F417" s="89">
        <v>0.18221998216587654</v>
      </c>
      <c r="G417" s="89">
        <v>3.6441087229745373</v>
      </c>
      <c r="H417" s="89">
        <v>0.2987187203505437</v>
      </c>
      <c r="I417" s="89">
        <v>-1.0335892514393152</v>
      </c>
      <c r="J417" s="89">
        <v>3.7150593662357956</v>
      </c>
      <c r="K417" s="89">
        <v>0.30443863607994004</v>
      </c>
    </row>
    <row r="418" spans="1:11" hidden="1" x14ac:dyDescent="0.25">
      <c r="A418" s="88" t="s">
        <v>951</v>
      </c>
      <c r="B418" s="88">
        <v>53.975112399146603</v>
      </c>
      <c r="C418" s="88">
        <v>55.228793264563002</v>
      </c>
      <c r="D418" s="88">
        <v>48.575704707649599</v>
      </c>
      <c r="E418" s="89">
        <v>4.2743734144648382</v>
      </c>
      <c r="F418" s="89">
        <v>0.10158668730655407</v>
      </c>
      <c r="G418" s="89">
        <v>3.5270414783623805</v>
      </c>
      <c r="H418" s="89">
        <v>0.28927311383730725</v>
      </c>
      <c r="I418" s="89">
        <v>0.67783132763759024</v>
      </c>
      <c r="J418" s="89">
        <v>3.9579797404070138</v>
      </c>
      <c r="K418" s="89">
        <v>0.32399532180809043</v>
      </c>
    </row>
    <row r="419" spans="1:11" hidden="1" x14ac:dyDescent="0.25">
      <c r="A419" s="88" t="s">
        <v>952</v>
      </c>
      <c r="B419" s="88">
        <v>54.053338701333502</v>
      </c>
      <c r="C419" s="88">
        <v>55.434303199390399</v>
      </c>
      <c r="D419" s="88">
        <v>48.770808528257</v>
      </c>
      <c r="E419" s="89">
        <v>4.1265817731828136</v>
      </c>
      <c r="F419" s="89">
        <v>0.37210650944867751</v>
      </c>
      <c r="G419" s="89">
        <v>3.7234573819946881</v>
      </c>
      <c r="H419" s="89">
        <v>0.30511543187778933</v>
      </c>
      <c r="I419" s="89">
        <v>0.40164897613246264</v>
      </c>
      <c r="J419" s="89">
        <v>4.2848853495540906</v>
      </c>
      <c r="K419" s="89">
        <v>0.35024735731372658</v>
      </c>
    </row>
    <row r="420" spans="1:11" hidden="1" x14ac:dyDescent="0.25">
      <c r="A420" s="88" t="s">
        <v>953</v>
      </c>
      <c r="B420" s="88">
        <v>54.215489910502399</v>
      </c>
      <c r="C420" s="88">
        <v>55.479675522663797</v>
      </c>
      <c r="D420" s="88">
        <v>48.911638863994902</v>
      </c>
      <c r="E420" s="89">
        <v>4.0433464234224559</v>
      </c>
      <c r="F420" s="89">
        <v>8.1848820413954471E-2</v>
      </c>
      <c r="G420" s="89">
        <v>3.2668633938422342</v>
      </c>
      <c r="H420" s="89">
        <v>0.26824545573183034</v>
      </c>
      <c r="I420" s="89">
        <v>0.28875948541289276</v>
      </c>
      <c r="J420" s="89">
        <v>4.3896788624373073</v>
      </c>
      <c r="K420" s="89">
        <v>0.35864679653963005</v>
      </c>
    </row>
    <row r="421" spans="1:11" hidden="1" x14ac:dyDescent="0.25">
      <c r="A421" s="88" t="s">
        <v>954</v>
      </c>
      <c r="B421" s="88">
        <v>54.538238163897297</v>
      </c>
      <c r="C421" s="88">
        <v>55.996386215942003</v>
      </c>
      <c r="D421" s="88">
        <v>48.997259965125302</v>
      </c>
      <c r="E421" s="89">
        <v>4.0369601739304928</v>
      </c>
      <c r="F421" s="89">
        <v>0.93135132534638565</v>
      </c>
      <c r="G421" s="89">
        <v>3.4352537492973401</v>
      </c>
      <c r="H421" s="89">
        <v>0.28186034249395586</v>
      </c>
      <c r="I421" s="89">
        <v>0.17505261144179496</v>
      </c>
      <c r="J421" s="89">
        <v>3.7251639230610367</v>
      </c>
      <c r="K421" s="89">
        <v>0.30525295582219947</v>
      </c>
    </row>
    <row r="422" spans="1:11" hidden="1" x14ac:dyDescent="0.25">
      <c r="A422" s="88" t="s">
        <v>955</v>
      </c>
      <c r="B422" s="88">
        <v>54.738207386706698</v>
      </c>
      <c r="C422" s="88">
        <v>56.079123981911799</v>
      </c>
      <c r="D422" s="88">
        <v>49.167566417645403</v>
      </c>
      <c r="E422" s="89">
        <v>3.9602109488768189</v>
      </c>
      <c r="F422" s="89">
        <v>0.14775554560026993</v>
      </c>
      <c r="G422" s="89">
        <v>3.1953243946760912</v>
      </c>
      <c r="H422" s="89">
        <v>0.2624551435739475</v>
      </c>
      <c r="I422" s="89">
        <v>0.34758362537277154</v>
      </c>
      <c r="J422" s="89">
        <v>3.1204922134882018</v>
      </c>
      <c r="K422" s="89">
        <v>0.25639434490105639</v>
      </c>
    </row>
    <row r="423" spans="1:11" hidden="1" x14ac:dyDescent="0.25">
      <c r="A423" s="88" t="s">
        <v>956</v>
      </c>
      <c r="B423" s="88">
        <v>55.192541605369897</v>
      </c>
      <c r="C423" s="88">
        <v>56.412210213942402</v>
      </c>
      <c r="D423" s="88">
        <v>49.398696603209302</v>
      </c>
      <c r="E423" s="89">
        <v>3.982119502625614</v>
      </c>
      <c r="F423" s="89">
        <v>0.59395762340730407</v>
      </c>
      <c r="G423" s="89">
        <v>3.3959162908097529</v>
      </c>
      <c r="H423" s="89">
        <v>0.27868160574695544</v>
      </c>
      <c r="I423" s="89">
        <v>0.47008669007655435</v>
      </c>
      <c r="J423" s="89">
        <v>3.0410384033582982</v>
      </c>
      <c r="K423" s="89">
        <v>0.24995481738923075</v>
      </c>
    </row>
    <row r="424" spans="1:11" hidden="1" x14ac:dyDescent="0.25">
      <c r="A424" s="88" t="s">
        <v>957</v>
      </c>
      <c r="B424" s="88">
        <v>55.429810786838097</v>
      </c>
      <c r="C424" s="88">
        <v>56.6102470602303</v>
      </c>
      <c r="D424" s="88">
        <v>49.674274901381096</v>
      </c>
      <c r="E424" s="89">
        <v>3.9765218067331132</v>
      </c>
      <c r="F424" s="89">
        <v>0.35105315947885352</v>
      </c>
      <c r="G424" s="89">
        <v>3.3584453302403228</v>
      </c>
      <c r="H424" s="89">
        <v>0.27565266374776076</v>
      </c>
      <c r="I424" s="89">
        <v>0.55786552504684117</v>
      </c>
      <c r="J424" s="89">
        <v>2.6411956921055024</v>
      </c>
      <c r="K424" s="89">
        <v>0.21747934091203014</v>
      </c>
    </row>
    <row r="425" spans="1:11" hidden="1" x14ac:dyDescent="0.25">
      <c r="A425" s="88" t="s">
        <v>958</v>
      </c>
      <c r="B425" s="88">
        <v>55.774317349450101</v>
      </c>
      <c r="C425" s="88">
        <v>56.928920907221297</v>
      </c>
      <c r="D425" s="88">
        <v>49.692989896163098</v>
      </c>
      <c r="E425" s="89">
        <v>4.2015098722423483</v>
      </c>
      <c r="F425" s="89">
        <v>0.56292608412740197</v>
      </c>
      <c r="G425" s="89">
        <v>3.8633464156678121</v>
      </c>
      <c r="H425" s="89">
        <v>0.31638170341399263</v>
      </c>
      <c r="I425" s="89">
        <v>3.7675426202299356E-2</v>
      </c>
      <c r="J425" s="89">
        <v>2.333603114039362</v>
      </c>
      <c r="K425" s="89">
        <v>0.19241746211113853</v>
      </c>
    </row>
    <row r="426" spans="1:11" hidden="1" x14ac:dyDescent="0.25">
      <c r="A426" s="88" t="s">
        <v>959</v>
      </c>
      <c r="B426" s="88">
        <v>56.107944757453097</v>
      </c>
      <c r="C426" s="88">
        <v>57.259871971098796</v>
      </c>
      <c r="D426" s="88">
        <v>49.955935572856802</v>
      </c>
      <c r="E426" s="89">
        <v>4.5344426534881466</v>
      </c>
      <c r="F426" s="89">
        <v>0.58134083450633867</v>
      </c>
      <c r="G426" s="89">
        <v>4.3512942984719416</v>
      </c>
      <c r="H426" s="89">
        <v>0.35557108357004985</v>
      </c>
      <c r="I426" s="89">
        <v>0.52914038226146154</v>
      </c>
      <c r="J426" s="89">
        <v>2.8414016297119149</v>
      </c>
      <c r="K426" s="89">
        <v>0.23375466072883544</v>
      </c>
    </row>
    <row r="427" spans="1:11" hidden="1" x14ac:dyDescent="0.25">
      <c r="A427" s="88" t="s">
        <v>960</v>
      </c>
      <c r="B427" s="88">
        <v>56.2980709356166</v>
      </c>
      <c r="C427" s="88">
        <v>57.351684201722598</v>
      </c>
      <c r="D427" s="88">
        <v>50.2773656082461</v>
      </c>
      <c r="E427" s="89">
        <v>4.2307286521329868</v>
      </c>
      <c r="F427" s="89">
        <v>0.16034305956909023</v>
      </c>
      <c r="G427" s="89">
        <v>3.8799562985235569</v>
      </c>
      <c r="H427" s="89">
        <v>0.31771849296173826</v>
      </c>
      <c r="I427" s="89">
        <v>0.64342711572384914</v>
      </c>
      <c r="J427" s="89">
        <v>3.4393469764937512</v>
      </c>
      <c r="K427" s="89">
        <v>0.28219103970013037</v>
      </c>
    </row>
    <row r="428" spans="1:11" hidden="1" x14ac:dyDescent="0.25">
      <c r="A428" s="88" t="s">
        <v>961</v>
      </c>
      <c r="B428" s="88">
        <v>56.383031952561801</v>
      </c>
      <c r="C428" s="88">
        <v>57.4258812950752</v>
      </c>
      <c r="D428" s="88">
        <v>50.910868181632701</v>
      </c>
      <c r="E428" s="89">
        <v>4.2101130803634312</v>
      </c>
      <c r="F428" s="89">
        <v>0.12937212635575346</v>
      </c>
      <c r="G428" s="89">
        <v>4.273446283875737</v>
      </c>
      <c r="H428" s="89">
        <v>0.34933002176880112</v>
      </c>
      <c r="I428" s="89">
        <v>1.2600154477518943</v>
      </c>
      <c r="J428" s="89">
        <v>4.4270633397311299</v>
      </c>
      <c r="K428" s="89">
        <v>0.3616413772806748</v>
      </c>
    </row>
    <row r="429" spans="1:11" hidden="1" x14ac:dyDescent="0.25">
      <c r="A429" s="88" t="s">
        <v>962</v>
      </c>
      <c r="B429" s="88">
        <v>56.2416029426468</v>
      </c>
      <c r="C429" s="88">
        <v>57.6799663054069</v>
      </c>
      <c r="D429" s="88">
        <v>50.841622700937499</v>
      </c>
      <c r="E429" s="89">
        <v>4.2852202647390314</v>
      </c>
      <c r="F429" s="89">
        <v>0.44245731123588872</v>
      </c>
      <c r="G429" s="89">
        <v>4.5443111455115925</v>
      </c>
      <c r="H429" s="89">
        <v>0.37102682038467893</v>
      </c>
      <c r="I429" s="89">
        <v>-0.13601316019234977</v>
      </c>
      <c r="J429" s="89">
        <v>5.3741648322871649</v>
      </c>
      <c r="K429" s="89">
        <v>0.43718039595097569</v>
      </c>
    </row>
    <row r="430" spans="1:11" hidden="1" x14ac:dyDescent="0.25">
      <c r="A430" s="88" t="s">
        <v>963</v>
      </c>
      <c r="B430" s="88">
        <v>56.331744509405603</v>
      </c>
      <c r="C430" s="88">
        <v>57.973551926588001</v>
      </c>
      <c r="D430" s="88">
        <v>51.005378905284097</v>
      </c>
      <c r="E430" s="89">
        <v>4.366145813336475</v>
      </c>
      <c r="F430" s="89">
        <v>0.50899062531799544</v>
      </c>
      <c r="G430" s="89">
        <v>4.9697965495584029</v>
      </c>
      <c r="H430" s="89">
        <v>0.40500519566384341</v>
      </c>
      <c r="I430" s="89">
        <v>0.32209082961385249</v>
      </c>
      <c r="J430" s="89">
        <v>5.0018300552866268</v>
      </c>
      <c r="K430" s="89">
        <v>0.40755821141880144</v>
      </c>
    </row>
    <row r="431" spans="1:11" hidden="1" x14ac:dyDescent="0.25">
      <c r="A431" s="88" t="s">
        <v>964</v>
      </c>
      <c r="B431" s="88">
        <v>56.479390179096498</v>
      </c>
      <c r="C431" s="88">
        <v>58.096324095445702</v>
      </c>
      <c r="D431" s="88">
        <v>51.244930838500103</v>
      </c>
      <c r="E431" s="89">
        <v>4.4882546315370364</v>
      </c>
      <c r="F431" s="89">
        <v>0.21177272183212636</v>
      </c>
      <c r="G431" s="89">
        <v>4.8021184400574901</v>
      </c>
      <c r="H431" s="89">
        <v>0.39162987192831178</v>
      </c>
      <c r="I431" s="89">
        <v>0.46966013851372779</v>
      </c>
      <c r="J431" s="89">
        <v>5.0729573384243443</v>
      </c>
      <c r="K431" s="89">
        <v>0.41322438288988739</v>
      </c>
    </row>
    <row r="432" spans="1:11" hidden="1" x14ac:dyDescent="0.25">
      <c r="A432" s="88" t="s">
        <v>965</v>
      </c>
      <c r="B432" s="88">
        <v>56.828041181559897</v>
      </c>
      <c r="C432" s="88">
        <v>58.707515979540901</v>
      </c>
      <c r="D432" s="88">
        <v>51.426466287890101</v>
      </c>
      <c r="E432" s="89">
        <v>4.8188281160425506</v>
      </c>
      <c r="F432" s="89">
        <v>1.0520319376680076</v>
      </c>
      <c r="G432" s="89">
        <v>5.8180593640251299</v>
      </c>
      <c r="H432" s="89">
        <v>0.47237060470530778</v>
      </c>
      <c r="I432" s="89">
        <v>0.35425055009268291</v>
      </c>
      <c r="J432" s="89">
        <v>5.1415726037886467</v>
      </c>
      <c r="K432" s="89">
        <v>0.4186871100185785</v>
      </c>
    </row>
    <row r="433" spans="1:11" hidden="1" x14ac:dyDescent="0.25">
      <c r="A433" s="88" t="s">
        <v>966</v>
      </c>
      <c r="B433" s="88">
        <v>57.2979170496642</v>
      </c>
      <c r="C433" s="88">
        <v>59.254119026975999</v>
      </c>
      <c r="D433" s="88">
        <v>51.660871597540797</v>
      </c>
      <c r="E433" s="89">
        <v>5.0600807409171722</v>
      </c>
      <c r="F433" s="89">
        <v>0.93106144641783573</v>
      </c>
      <c r="G433" s="89">
        <v>5.8177554502732098</v>
      </c>
      <c r="H433" s="89">
        <v>0.47234655794721192</v>
      </c>
      <c r="I433" s="89">
        <v>0.45580675976932827</v>
      </c>
      <c r="J433" s="89">
        <v>5.4362460968457649</v>
      </c>
      <c r="K433" s="89">
        <v>0.4421101179864495</v>
      </c>
    </row>
    <row r="434" spans="1:11" hidden="1" x14ac:dyDescent="0.25">
      <c r="A434" s="88" t="s">
        <v>967</v>
      </c>
      <c r="B434" s="88">
        <v>57.694747165394602</v>
      </c>
      <c r="C434" s="88">
        <v>59.585070090853399</v>
      </c>
      <c r="D434" s="88">
        <v>52.223725065623299</v>
      </c>
      <c r="E434" s="89">
        <v>5.4012360284306782</v>
      </c>
      <c r="F434" s="89">
        <v>0.55852836783671922</v>
      </c>
      <c r="G434" s="89">
        <v>6.2517847284355499</v>
      </c>
      <c r="H434" s="89">
        <v>0.5066241815638195</v>
      </c>
      <c r="I434" s="89">
        <v>1.0895160121713765</v>
      </c>
      <c r="J434" s="89">
        <v>6.2158021448893486</v>
      </c>
      <c r="K434" s="89">
        <v>0.50378732767750734</v>
      </c>
    </row>
    <row r="435" spans="1:11" hidden="1" x14ac:dyDescent="0.25">
      <c r="A435" s="88" t="s">
        <v>968</v>
      </c>
      <c r="B435" s="88">
        <v>58.186899397697402</v>
      </c>
      <c r="C435" s="88">
        <v>59.873851583687497</v>
      </c>
      <c r="D435" s="88">
        <v>52.489010116665199</v>
      </c>
      <c r="E435" s="89">
        <v>5.4252942612017296</v>
      </c>
      <c r="F435" s="89">
        <v>0.48465411284031035</v>
      </c>
      <c r="G435" s="89">
        <v>6.1363335288882936</v>
      </c>
      <c r="H435" s="89">
        <v>0.49751892813429954</v>
      </c>
      <c r="I435" s="89">
        <v>0.50797803241446893</v>
      </c>
      <c r="J435" s="89">
        <v>6.2558604294331355</v>
      </c>
      <c r="K435" s="89">
        <v>0.50694545283140879</v>
      </c>
    </row>
    <row r="436" spans="1:11" hidden="1" x14ac:dyDescent="0.25">
      <c r="A436" s="88" t="s">
        <v>969</v>
      </c>
      <c r="B436" s="88">
        <v>58.3070881533761</v>
      </c>
      <c r="C436" s="88">
        <v>59.846628189723702</v>
      </c>
      <c r="D436" s="88">
        <v>52.472166621360998</v>
      </c>
      <c r="E436" s="89">
        <v>5.1908482560095948</v>
      </c>
      <c r="F436" s="89">
        <v>-4.5467918371244753E-2</v>
      </c>
      <c r="G436" s="89">
        <v>5.7169528443323347</v>
      </c>
      <c r="H436" s="89">
        <v>0.46436719526117276</v>
      </c>
      <c r="I436" s="89">
        <v>-3.2089565542892107E-2</v>
      </c>
      <c r="J436" s="89">
        <v>5.6324762173873388</v>
      </c>
      <c r="K436" s="89">
        <v>0.45767479594909233</v>
      </c>
    </row>
    <row r="437" spans="1:11" hidden="1" x14ac:dyDescent="0.25">
      <c r="A437" s="88" t="s">
        <v>970</v>
      </c>
      <c r="B437" s="88">
        <v>58.309160373301403</v>
      </c>
      <c r="C437" s="88">
        <v>59.651794095667299</v>
      </c>
      <c r="D437" s="88">
        <v>52.372977149013899</v>
      </c>
      <c r="E437" s="89">
        <v>4.5448212444617164</v>
      </c>
      <c r="F437" s="89">
        <v>-0.32555567447968281</v>
      </c>
      <c r="G437" s="89">
        <v>4.782934833568242</v>
      </c>
      <c r="H437" s="89">
        <v>0.3900983864145724</v>
      </c>
      <c r="I437" s="89">
        <v>-0.18903254569769823</v>
      </c>
      <c r="J437" s="89">
        <v>5.3930891629801581</v>
      </c>
      <c r="K437" s="89">
        <v>0.43868341298873847</v>
      </c>
    </row>
    <row r="438" spans="1:11" hidden="1" x14ac:dyDescent="0.25">
      <c r="A438" s="88" t="s">
        <v>971</v>
      </c>
      <c r="B438" s="88">
        <v>58.503430991315597</v>
      </c>
      <c r="C438" s="88">
        <v>59.9624610620805</v>
      </c>
      <c r="D438" s="88">
        <v>52.4819919936213</v>
      </c>
      <c r="E438" s="89">
        <v>4.2694243109738794</v>
      </c>
      <c r="F438" s="89">
        <v>0.52080070871793893</v>
      </c>
      <c r="G438" s="89">
        <v>4.7198657592979032</v>
      </c>
      <c r="H438" s="89">
        <v>0.38506157870463742</v>
      </c>
      <c r="I438" s="89">
        <v>0.20815094069834839</v>
      </c>
      <c r="J438" s="89">
        <v>5.0565691379764965</v>
      </c>
      <c r="K438" s="89">
        <v>0.41191917098506448</v>
      </c>
    </row>
    <row r="439" spans="1:11" hidden="1" x14ac:dyDescent="0.25">
      <c r="A439" s="88" t="s">
        <v>972</v>
      </c>
      <c r="B439" s="88">
        <v>58.767120976833802</v>
      </c>
      <c r="C439" s="88">
        <v>60.3227706880756</v>
      </c>
      <c r="D439" s="88">
        <v>52.832898145792903</v>
      </c>
      <c r="E439" s="89">
        <v>4.3856743227327355</v>
      </c>
      <c r="F439" s="89">
        <v>0.60089199077746347</v>
      </c>
      <c r="G439" s="89">
        <v>5.1804694625929848</v>
      </c>
      <c r="H439" s="89">
        <v>0.4217823884924643</v>
      </c>
      <c r="I439" s="89">
        <v>0.66862201460313742</v>
      </c>
      <c r="J439" s="89">
        <v>5.082868815082997</v>
      </c>
      <c r="K439" s="89">
        <v>0.41401367597475591</v>
      </c>
    </row>
    <row r="440" spans="1:11" hidden="1" x14ac:dyDescent="0.25">
      <c r="A440" s="88" t="s">
        <v>973</v>
      </c>
      <c r="B440" s="88">
        <v>58.976415189308199</v>
      </c>
      <c r="C440" s="88">
        <v>60.834677253008302</v>
      </c>
      <c r="D440" s="88">
        <v>53.217959163442401</v>
      </c>
      <c r="E440" s="89">
        <v>4.5995810209858101</v>
      </c>
      <c r="F440" s="89">
        <v>0.84861248761223251</v>
      </c>
      <c r="G440" s="89">
        <v>5.935992415018343</v>
      </c>
      <c r="H440" s="89">
        <v>0.48169711996772779</v>
      </c>
      <c r="I440" s="89">
        <v>0.72882811877348352</v>
      </c>
      <c r="J440" s="89">
        <v>4.5316276547844092</v>
      </c>
      <c r="K440" s="89">
        <v>0.3700119988792494</v>
      </c>
    </row>
    <row r="441" spans="1:11" hidden="1" x14ac:dyDescent="0.25">
      <c r="A441" s="88" t="s">
        <v>974</v>
      </c>
      <c r="B441" s="88">
        <v>58.828251464635798</v>
      </c>
      <c r="C441" s="88">
        <v>61.018301714255898</v>
      </c>
      <c r="D441" s="88">
        <v>53.598341432396303</v>
      </c>
      <c r="E441" s="89">
        <v>4.5991728305232904</v>
      </c>
      <c r="F441" s="89">
        <v>0.30184176121115236</v>
      </c>
      <c r="G441" s="89">
        <v>5.7876861286169978</v>
      </c>
      <c r="H441" s="89">
        <v>0.46996705112485326</v>
      </c>
      <c r="I441" s="89">
        <v>0.71476297650887588</v>
      </c>
      <c r="J441" s="89">
        <v>5.4221690516734311</v>
      </c>
      <c r="K441" s="89">
        <v>0.44099252741724992</v>
      </c>
    </row>
    <row r="442" spans="1:11" hidden="1" x14ac:dyDescent="0.25">
      <c r="A442" s="88" t="s">
        <v>975</v>
      </c>
      <c r="B442" s="88">
        <v>58.771783471665998</v>
      </c>
      <c r="C442" s="88">
        <v>60.853359974355598</v>
      </c>
      <c r="D442" s="88">
        <v>53.7452541414387</v>
      </c>
      <c r="E442" s="89">
        <v>4.3315522775137616</v>
      </c>
      <c r="F442" s="89">
        <v>-0.27031519276414784</v>
      </c>
      <c r="G442" s="89">
        <v>4.9674514534046477</v>
      </c>
      <c r="H442" s="89">
        <v>0.40481826744713789</v>
      </c>
      <c r="I442" s="89">
        <v>0.27409935665210217</v>
      </c>
      <c r="J442" s="89">
        <v>5.3717378342438948</v>
      </c>
      <c r="K442" s="89">
        <v>0.43698761987698287</v>
      </c>
    </row>
    <row r="443" spans="1:11" hidden="1" x14ac:dyDescent="0.25">
      <c r="A443" s="88" t="s">
        <v>976</v>
      </c>
      <c r="B443" s="88">
        <v>59.001799883395201</v>
      </c>
      <c r="C443" s="88">
        <v>61.119188409534601</v>
      </c>
      <c r="D443" s="88">
        <v>54.090077920305703</v>
      </c>
      <c r="E443" s="89">
        <v>4.4660710682252969</v>
      </c>
      <c r="F443" s="89">
        <v>0.43683444150171002</v>
      </c>
      <c r="G443" s="89">
        <v>5.2031937668253647</v>
      </c>
      <c r="H443" s="89">
        <v>0.42359022506530675</v>
      </c>
      <c r="I443" s="89">
        <v>0.64158926099697755</v>
      </c>
      <c r="J443" s="89">
        <v>5.5520556575091584</v>
      </c>
      <c r="K443" s="89">
        <v>0.45129916606641007</v>
      </c>
    </row>
    <row r="444" spans="1:11" hidden="1" x14ac:dyDescent="0.25">
      <c r="A444" s="88" t="s">
        <v>977</v>
      </c>
      <c r="B444" s="88">
        <v>59.072255360861497</v>
      </c>
      <c r="C444" s="88">
        <v>61.066876789760201</v>
      </c>
      <c r="D444" s="88">
        <v>54.127975784740102</v>
      </c>
      <c r="E444" s="89">
        <v>3.9491316833032419</v>
      </c>
      <c r="F444" s="89">
        <v>-8.5589519651152468E-2</v>
      </c>
      <c r="G444" s="89">
        <v>4.0188394464543808</v>
      </c>
      <c r="H444" s="89">
        <v>0.32888836546260958</v>
      </c>
      <c r="I444" s="89">
        <v>7.0064355407728485E-2</v>
      </c>
      <c r="J444" s="89">
        <v>5.2531501614882625</v>
      </c>
      <c r="K444" s="89">
        <v>0.4275632579406663</v>
      </c>
    </row>
    <row r="445" spans="1:11" hidden="1" x14ac:dyDescent="0.25">
      <c r="A445" s="88" t="s">
        <v>978</v>
      </c>
      <c r="B445" s="88">
        <v>59.309006487348199</v>
      </c>
      <c r="C445" s="88">
        <v>61.171500029308902</v>
      </c>
      <c r="D445" s="88">
        <v>54.284245991173897</v>
      </c>
      <c r="E445" s="89">
        <v>3.5098822806086449</v>
      </c>
      <c r="F445" s="89">
        <v>0.17132567612536675</v>
      </c>
      <c r="G445" s="89">
        <v>3.235861124624928</v>
      </c>
      <c r="H445" s="89">
        <v>0.26573660725697223</v>
      </c>
      <c r="I445" s="89">
        <v>0.28870506271150287</v>
      </c>
      <c r="J445" s="89">
        <v>5.0780683958843165</v>
      </c>
      <c r="K445" s="89">
        <v>0.41363140667833864</v>
      </c>
    </row>
    <row r="446" spans="1:11" hidden="1" x14ac:dyDescent="0.25">
      <c r="A446" s="88" t="s">
        <v>979</v>
      </c>
      <c r="B446" s="88">
        <v>59.454579937113898</v>
      </c>
      <c r="C446" s="88">
        <v>61.249433666931601</v>
      </c>
      <c r="D446" s="88">
        <v>54.204239388478399</v>
      </c>
      <c r="E446" s="89">
        <v>3.0502478270237443</v>
      </c>
      <c r="F446" s="89">
        <v>0.12740187437836337</v>
      </c>
      <c r="G446" s="89">
        <v>2.7932560514579041</v>
      </c>
      <c r="H446" s="89">
        <v>0.22984342152250203</v>
      </c>
      <c r="I446" s="89">
        <v>-0.14738457030148977</v>
      </c>
      <c r="J446" s="89">
        <v>3.7923650991315228</v>
      </c>
      <c r="K446" s="89">
        <v>0.3106668061918505</v>
      </c>
    </row>
    <row r="447" spans="1:11" hidden="1" x14ac:dyDescent="0.25">
      <c r="A447" s="88" t="s">
        <v>980</v>
      </c>
      <c r="B447" s="88">
        <v>59.882493351727099</v>
      </c>
      <c r="C447" s="88">
        <v>61.235021281891299</v>
      </c>
      <c r="D447" s="88">
        <v>54.286117490651698</v>
      </c>
      <c r="E447" s="89">
        <v>2.9140476148086236</v>
      </c>
      <c r="F447" s="89">
        <v>-2.3530642125890733E-2</v>
      </c>
      <c r="G447" s="89">
        <v>2.2733959185860186</v>
      </c>
      <c r="H447" s="89">
        <v>0.18750384988126534</v>
      </c>
      <c r="I447" s="89">
        <v>0.15105479404753375</v>
      </c>
      <c r="J447" s="89">
        <v>3.4237783680662659</v>
      </c>
      <c r="K447" s="89">
        <v>0.28093316739672414</v>
      </c>
    </row>
    <row r="448" spans="1:11" hidden="1" x14ac:dyDescent="0.25">
      <c r="A448" s="88" t="s">
        <v>981</v>
      </c>
      <c r="B448" s="88">
        <v>60.250312388500703</v>
      </c>
      <c r="C448" s="88">
        <v>61.590526779540099</v>
      </c>
      <c r="D448" s="88">
        <v>54.636087893084003</v>
      </c>
      <c r="E448" s="89">
        <v>3.332741003997608</v>
      </c>
      <c r="F448" s="89">
        <v>0.58055911504015789</v>
      </c>
      <c r="G448" s="89">
        <v>2.9139462699351304</v>
      </c>
      <c r="H448" s="89">
        <v>0.23964485645124878</v>
      </c>
      <c r="I448" s="89">
        <v>0.64467753195385225</v>
      </c>
      <c r="J448" s="89">
        <v>4.1239411502441925</v>
      </c>
      <c r="K448" s="89">
        <v>0.33733223405674195</v>
      </c>
    </row>
    <row r="449" spans="1:11" hidden="1" x14ac:dyDescent="0.25">
      <c r="A449" s="88" t="s">
        <v>982</v>
      </c>
      <c r="B449" s="88">
        <v>60.603625885796198</v>
      </c>
      <c r="C449" s="88">
        <v>61.868632431603899</v>
      </c>
      <c r="D449" s="88">
        <v>54.942078057778097</v>
      </c>
      <c r="E449" s="89">
        <v>3.9350000888460412</v>
      </c>
      <c r="F449" s="89">
        <v>0.45153965488762271</v>
      </c>
      <c r="G449" s="89">
        <v>3.7162978407343727</v>
      </c>
      <c r="H449" s="89">
        <v>0.30453844785447437</v>
      </c>
      <c r="I449" s="89">
        <v>0.56005138086181461</v>
      </c>
      <c r="J449" s="89">
        <v>4.90539405742485</v>
      </c>
      <c r="K449" s="89">
        <v>0.39987026492320776</v>
      </c>
    </row>
    <row r="450" spans="1:11" hidden="1" x14ac:dyDescent="0.25">
      <c r="A450" s="88" t="s">
        <v>983</v>
      </c>
      <c r="B450" s="88">
        <v>60.696357727461802</v>
      </c>
      <c r="C450" s="88">
        <v>61.976458423383498</v>
      </c>
      <c r="D450" s="88">
        <v>54.961260927429699</v>
      </c>
      <c r="E450" s="89">
        <v>3.748372871450445</v>
      </c>
      <c r="F450" s="89">
        <v>0.17428216455050993</v>
      </c>
      <c r="G450" s="89">
        <v>3.3587636758569017</v>
      </c>
      <c r="H450" s="89">
        <v>0.27567840125870546</v>
      </c>
      <c r="I450" s="89">
        <v>3.4914714422384918E-2</v>
      </c>
      <c r="J450" s="89">
        <v>4.7240374071733537</v>
      </c>
      <c r="K450" s="89">
        <v>0.38539481974408929</v>
      </c>
    </row>
    <row r="451" spans="1:11" hidden="1" x14ac:dyDescent="0.25">
      <c r="A451" s="88" t="s">
        <v>984</v>
      </c>
      <c r="B451" s="88">
        <v>60.772511809723397</v>
      </c>
      <c r="C451" s="88">
        <v>61.9801949676528</v>
      </c>
      <c r="D451" s="88">
        <v>55.026763409168503</v>
      </c>
      <c r="E451" s="89">
        <v>3.4124367495901753</v>
      </c>
      <c r="F451" s="89">
        <v>6.0289735237528674E-3</v>
      </c>
      <c r="G451" s="89">
        <v>2.7475930907544299</v>
      </c>
      <c r="H451" s="89">
        <v>0.22613231270460776</v>
      </c>
      <c r="I451" s="89">
        <v>0.11917936494449943</v>
      </c>
      <c r="J451" s="89">
        <v>4.1524605697790928</v>
      </c>
      <c r="K451" s="89">
        <v>0.33962213593750068</v>
      </c>
    </row>
    <row r="452" spans="1:11" hidden="1" x14ac:dyDescent="0.25">
      <c r="A452" s="88" t="s">
        <v>985</v>
      </c>
      <c r="B452" s="88">
        <v>60.861617266519197</v>
      </c>
      <c r="C452" s="88">
        <v>62.037310715773501</v>
      </c>
      <c r="D452" s="88">
        <v>55.218592105688501</v>
      </c>
      <c r="E452" s="89">
        <v>3.1965355492694636</v>
      </c>
      <c r="F452" s="89">
        <v>9.2151610930724104E-2</v>
      </c>
      <c r="G452" s="89">
        <v>1.9768880465388383</v>
      </c>
      <c r="H452" s="89">
        <v>0.16326658368195357</v>
      </c>
      <c r="I452" s="89">
        <v>0.34860981209015041</v>
      </c>
      <c r="J452" s="89">
        <v>3.7593191728787945</v>
      </c>
      <c r="K452" s="89">
        <v>0.30800496724185944</v>
      </c>
    </row>
    <row r="453" spans="1:11" hidden="1" x14ac:dyDescent="0.25">
      <c r="A453" s="88" t="s">
        <v>986</v>
      </c>
      <c r="B453" s="88">
        <v>60.590674511261902</v>
      </c>
      <c r="C453" s="88">
        <v>62.199049703442903</v>
      </c>
      <c r="D453" s="88">
        <v>55.375798061861502</v>
      </c>
      <c r="E453" s="89">
        <v>2.9958786854060726</v>
      </c>
      <c r="F453" s="89">
        <v>0.26071244192131804</v>
      </c>
      <c r="G453" s="89">
        <v>1.9350718653500909</v>
      </c>
      <c r="H453" s="89">
        <v>0.15984323226083674</v>
      </c>
      <c r="I453" s="89">
        <v>0.28469750889719148</v>
      </c>
      <c r="J453" s="89">
        <v>3.3162530443355376</v>
      </c>
      <c r="K453" s="89">
        <v>0.2722408712686919</v>
      </c>
    </row>
    <row r="454" spans="1:11" hidden="1" x14ac:dyDescent="0.25">
      <c r="A454" s="88" t="s">
        <v>987</v>
      </c>
      <c r="B454" s="88">
        <v>60.6429980643804</v>
      </c>
      <c r="C454" s="88">
        <v>62.230009641676702</v>
      </c>
      <c r="D454" s="88">
        <v>55.404338428904502</v>
      </c>
      <c r="E454" s="89">
        <v>3.1838655936254234</v>
      </c>
      <c r="F454" s="89">
        <v>4.9775580786870499E-2</v>
      </c>
      <c r="G454" s="89">
        <v>2.2622410133166682</v>
      </c>
      <c r="H454" s="89">
        <v>0.18659318784595147</v>
      </c>
      <c r="I454" s="89">
        <v>5.1539423433899501E-2</v>
      </c>
      <c r="J454" s="89">
        <v>3.0869410033854683</v>
      </c>
      <c r="K454" s="89">
        <v>0.25367566035428002</v>
      </c>
    </row>
    <row r="455" spans="1:11" hidden="1" x14ac:dyDescent="0.25">
      <c r="A455" s="88" t="s">
        <v>988</v>
      </c>
      <c r="B455" s="88">
        <v>60.809293713400699</v>
      </c>
      <c r="C455" s="88">
        <v>62.327693584723797</v>
      </c>
      <c r="D455" s="88">
        <v>55.540957890816998</v>
      </c>
      <c r="E455" s="89">
        <v>3.063455409119098</v>
      </c>
      <c r="F455" s="89">
        <v>0.15697240545127222</v>
      </c>
      <c r="G455" s="89">
        <v>1.9772925764188765</v>
      </c>
      <c r="H455" s="89">
        <v>0.16329969491049035</v>
      </c>
      <c r="I455" s="89">
        <v>0.24658621650686108</v>
      </c>
      <c r="J455" s="89">
        <v>2.6823403224690567</v>
      </c>
      <c r="K455" s="89">
        <v>0.22082648118368908</v>
      </c>
    </row>
    <row r="456" spans="1:11" hidden="1" x14ac:dyDescent="0.25">
      <c r="A456" s="88" t="s">
        <v>989</v>
      </c>
      <c r="B456" s="88">
        <v>61.119608647242202</v>
      </c>
      <c r="C456" s="88">
        <v>62.587650307478697</v>
      </c>
      <c r="D456" s="88">
        <v>55.860984301597398</v>
      </c>
      <c r="E456" s="89">
        <v>3.4658458084489974</v>
      </c>
      <c r="F456" s="89">
        <v>0.41708060703631311</v>
      </c>
      <c r="G456" s="89">
        <v>2.4903410779532509</v>
      </c>
      <c r="H456" s="89">
        <v>0.2051966972362429</v>
      </c>
      <c r="I456" s="89">
        <v>0.5761989402658596</v>
      </c>
      <c r="J456" s="89">
        <v>3.2016872822830944</v>
      </c>
      <c r="K456" s="89">
        <v>0.26297029991209087</v>
      </c>
    </row>
    <row r="457" spans="1:11" hidden="1" x14ac:dyDescent="0.25">
      <c r="A457" s="88" t="s">
        <v>990</v>
      </c>
      <c r="B457" s="88">
        <v>61.736612130055903</v>
      </c>
      <c r="C457" s="88">
        <v>63.237275218347101</v>
      </c>
      <c r="D457" s="88">
        <v>56.606308968809202</v>
      </c>
      <c r="E457" s="89">
        <v>4.0931483875481289</v>
      </c>
      <c r="F457" s="89">
        <v>1.0379442392819405</v>
      </c>
      <c r="G457" s="89">
        <v>3.3770222866014832</v>
      </c>
      <c r="H457" s="89">
        <v>0.27715444635538766</v>
      </c>
      <c r="I457" s="89">
        <v>1.3342490765786419</v>
      </c>
      <c r="J457" s="89">
        <v>4.2776001310082634</v>
      </c>
      <c r="K457" s="89">
        <v>0.34966314282465216</v>
      </c>
    </row>
    <row r="458" spans="1:11" hidden="1" x14ac:dyDescent="0.25">
      <c r="A458" s="88" t="s">
        <v>991</v>
      </c>
      <c r="B458" s="88">
        <v>62.006518775350798</v>
      </c>
      <c r="C458" s="88">
        <v>63.354175674780798</v>
      </c>
      <c r="D458" s="88">
        <v>56.707837815504497</v>
      </c>
      <c r="E458" s="89">
        <v>4.292249379166635</v>
      </c>
      <c r="F458" s="89">
        <v>0.18486004659445943</v>
      </c>
      <c r="G458" s="89">
        <v>3.4363452555244534</v>
      </c>
      <c r="H458" s="89">
        <v>0.28194852788987479</v>
      </c>
      <c r="I458" s="89">
        <v>0.17935959532573431</v>
      </c>
      <c r="J458" s="89">
        <v>4.6188240168503425</v>
      </c>
      <c r="K458" s="89">
        <v>0.37698640766166136</v>
      </c>
    </row>
    <row r="459" spans="1:11" hidden="1" x14ac:dyDescent="0.25">
      <c r="A459" s="88" t="s">
        <v>992</v>
      </c>
      <c r="B459" s="88">
        <v>62.331857303651802</v>
      </c>
      <c r="C459" s="88">
        <v>63.072867270485297</v>
      </c>
      <c r="D459" s="88">
        <v>56.610519842635199</v>
      </c>
      <c r="E459" s="89">
        <v>4.0902838456275736</v>
      </c>
      <c r="F459" s="89">
        <v>-0.44402504065328419</v>
      </c>
      <c r="G459" s="89">
        <v>3.0012988484703795</v>
      </c>
      <c r="H459" s="89">
        <v>0.24673232061673822</v>
      </c>
      <c r="I459" s="89">
        <v>-0.17161291387253197</v>
      </c>
      <c r="J459" s="89">
        <v>4.2817620036720738</v>
      </c>
      <c r="K459" s="89">
        <v>0.34999689529537914</v>
      </c>
    </row>
    <row r="460" spans="1:11" hidden="1" x14ac:dyDescent="0.25">
      <c r="A460" s="88" t="s">
        <v>993</v>
      </c>
      <c r="B460" s="88">
        <v>62.692423570686302</v>
      </c>
      <c r="C460" s="88">
        <v>63.383000444860699</v>
      </c>
      <c r="D460" s="88">
        <v>57.084009210631599</v>
      </c>
      <c r="E460" s="89">
        <v>4.0532755522304953</v>
      </c>
      <c r="F460" s="89">
        <v>0.49170616113805021</v>
      </c>
      <c r="G460" s="89">
        <v>2.910307410970292</v>
      </c>
      <c r="H460" s="89">
        <v>0.23934949330652877</v>
      </c>
      <c r="I460" s="89">
        <v>0.83639819827232564</v>
      </c>
      <c r="J460" s="89">
        <v>4.4804110468851244</v>
      </c>
      <c r="K460" s="89">
        <v>0.36591294736547653</v>
      </c>
    </row>
    <row r="461" spans="1:11" hidden="1" x14ac:dyDescent="0.25">
      <c r="A461" s="88" t="s">
        <v>994</v>
      </c>
      <c r="B461" s="88">
        <v>63.0162079340435</v>
      </c>
      <c r="C461" s="88">
        <v>63.886900129215498</v>
      </c>
      <c r="D461" s="88">
        <v>57.573406324193499</v>
      </c>
      <c r="E461" s="89">
        <v>3.980920304659108</v>
      </c>
      <c r="F461" s="89">
        <v>0.79500762163060568</v>
      </c>
      <c r="G461" s="89">
        <v>3.2621824958597667</v>
      </c>
      <c r="H461" s="89">
        <v>0.26786669985314759</v>
      </c>
      <c r="I461" s="89">
        <v>0.85732785823802171</v>
      </c>
      <c r="J461" s="89">
        <v>4.7892769247793066</v>
      </c>
      <c r="K461" s="89">
        <v>0.39060472323686479</v>
      </c>
    </row>
    <row r="462" spans="1:11" hidden="1" x14ac:dyDescent="0.25">
      <c r="A462" s="88" t="s">
        <v>995</v>
      </c>
      <c r="B462" s="88">
        <v>63.192346627710499</v>
      </c>
      <c r="C462" s="88">
        <v>64.017145386611901</v>
      </c>
      <c r="D462" s="88">
        <v>57.946770470104198</v>
      </c>
      <c r="E462" s="89">
        <v>4.112254826650652</v>
      </c>
      <c r="F462" s="89">
        <v>0.20386848811411173</v>
      </c>
      <c r="G462" s="89">
        <v>3.2926808261416474</v>
      </c>
      <c r="H462" s="89">
        <v>0.27033419615205556</v>
      </c>
      <c r="I462" s="89">
        <v>0.64850105239266931</v>
      </c>
      <c r="J462" s="89">
        <v>5.4320251979235623</v>
      </c>
      <c r="K462" s="89">
        <v>0.44177503099538384</v>
      </c>
    </row>
    <row r="463" spans="1:11" hidden="1" x14ac:dyDescent="0.25">
      <c r="A463" s="88" t="s">
        <v>996</v>
      </c>
      <c r="B463" s="88">
        <v>63.329113142792501</v>
      </c>
      <c r="C463" s="88">
        <v>64.151660980316706</v>
      </c>
      <c r="D463" s="88">
        <v>58.260714507579998</v>
      </c>
      <c r="E463" s="89">
        <v>4.2068383499989759</v>
      </c>
      <c r="F463" s="89">
        <v>0.21012432355806965</v>
      </c>
      <c r="G463" s="89">
        <v>3.5034836753856435</v>
      </c>
      <c r="H463" s="89">
        <v>0.28737116198571666</v>
      </c>
      <c r="I463" s="89">
        <v>0.54178004214706643</v>
      </c>
      <c r="J463" s="89">
        <v>5.8770512711504574</v>
      </c>
      <c r="K463" s="89">
        <v>0.47703705994488477</v>
      </c>
    </row>
    <row r="464" spans="1:11" hidden="1" x14ac:dyDescent="0.25">
      <c r="A464" s="88" t="s">
        <v>997</v>
      </c>
      <c r="B464" s="88">
        <v>63.291295129152097</v>
      </c>
      <c r="C464" s="88">
        <v>64.365711587759705</v>
      </c>
      <c r="D464" s="88">
        <v>58.256035758884401</v>
      </c>
      <c r="E464" s="89">
        <v>3.9921348984091054</v>
      </c>
      <c r="F464" s="89">
        <v>0.33366339105183052</v>
      </c>
      <c r="G464" s="89">
        <v>3.7532266391331337</v>
      </c>
      <c r="H464" s="89">
        <v>0.30751413072578337</v>
      </c>
      <c r="I464" s="89">
        <v>-8.0307094328380124E-3</v>
      </c>
      <c r="J464" s="89">
        <v>5.5007625826138939</v>
      </c>
      <c r="K464" s="89">
        <v>0.44723039645280238</v>
      </c>
    </row>
    <row r="465" spans="1:11" hidden="1" x14ac:dyDescent="0.25">
      <c r="A465" s="88" t="s">
        <v>998</v>
      </c>
      <c r="B465" s="88">
        <v>62.982534360254498</v>
      </c>
      <c r="C465" s="88">
        <v>64.400408070262898</v>
      </c>
      <c r="D465" s="88">
        <v>58.134388292798199</v>
      </c>
      <c r="E465" s="89">
        <v>3.947570922895105</v>
      </c>
      <c r="F465" s="89">
        <v>5.3905226318962107E-2</v>
      </c>
      <c r="G465" s="89">
        <v>3.5392154338623971</v>
      </c>
      <c r="H465" s="89">
        <v>0.29025582918438264</v>
      </c>
      <c r="I465" s="89">
        <v>-0.20881521459800156</v>
      </c>
      <c r="J465" s="89">
        <v>4.981580992936685</v>
      </c>
      <c r="K465" s="89">
        <v>0.40594447872401851</v>
      </c>
    </row>
    <row r="466" spans="1:11" hidden="1" x14ac:dyDescent="0.25">
      <c r="A466" s="88" t="s">
        <v>999</v>
      </c>
      <c r="B466" s="88">
        <v>63.058170387534602</v>
      </c>
      <c r="C466" s="88">
        <v>64.297919998868807</v>
      </c>
      <c r="D466" s="88">
        <v>58.147020914276297</v>
      </c>
      <c r="E466" s="89">
        <v>3.9826070613959264</v>
      </c>
      <c r="F466" s="89">
        <v>-0.15914195960105015</v>
      </c>
      <c r="G466" s="89">
        <v>3.3230114684205114</v>
      </c>
      <c r="H466" s="89">
        <v>0.27278746323791125</v>
      </c>
      <c r="I466" s="89">
        <v>2.1730032514444275E-2</v>
      </c>
      <c r="J466" s="89">
        <v>4.9503027436944125</v>
      </c>
      <c r="K466" s="89">
        <v>0.40345122302949399</v>
      </c>
    </row>
    <row r="467" spans="1:11" hidden="1" x14ac:dyDescent="0.25">
      <c r="A467" s="88" t="s">
        <v>1000</v>
      </c>
      <c r="B467" s="88">
        <v>63.326004812904202</v>
      </c>
      <c r="C467" s="88">
        <v>64.540795376391799</v>
      </c>
      <c r="D467" s="88">
        <v>58.437571208274399</v>
      </c>
      <c r="E467" s="89">
        <v>4.1386948372809096</v>
      </c>
      <c r="F467" s="89">
        <v>0.37773442364428256</v>
      </c>
      <c r="G467" s="89">
        <v>3.5507519440931556</v>
      </c>
      <c r="H467" s="89">
        <v>0.29118699044845542</v>
      </c>
      <c r="I467" s="89">
        <v>0.49968216673808019</v>
      </c>
      <c r="J467" s="89">
        <v>5.2152743262937395</v>
      </c>
      <c r="K467" s="89">
        <v>0.42455115066777349</v>
      </c>
    </row>
    <row r="468" spans="1:11" hidden="1" x14ac:dyDescent="0.25">
      <c r="A468" s="88" t="s">
        <v>1001</v>
      </c>
      <c r="B468" s="88">
        <v>63.5839961936272</v>
      </c>
      <c r="C468" s="88">
        <v>64.773528705182201</v>
      </c>
      <c r="D468" s="88">
        <v>58.857722841140401</v>
      </c>
      <c r="E468" s="89">
        <v>4.0320735046071032</v>
      </c>
      <c r="F468" s="89">
        <v>0.36059879248953042</v>
      </c>
      <c r="G468" s="89">
        <v>3.4925075265883843</v>
      </c>
      <c r="H468" s="89">
        <v>0.28648486121010119</v>
      </c>
      <c r="I468" s="89">
        <v>0.71897518014321093</v>
      </c>
      <c r="J468" s="89">
        <v>5.3646361176942436</v>
      </c>
      <c r="K468" s="89">
        <v>0.43642350826444964</v>
      </c>
    </row>
    <row r="469" spans="1:11" hidden="1" x14ac:dyDescent="0.25">
      <c r="A469" s="88" t="s">
        <v>1002</v>
      </c>
      <c r="B469" s="88">
        <v>64.077702590874594</v>
      </c>
      <c r="C469" s="88">
        <v>65.283300101960194</v>
      </c>
      <c r="D469" s="88">
        <v>59.283956847311799</v>
      </c>
      <c r="E469" s="89">
        <v>3.7920617605107454</v>
      </c>
      <c r="F469" s="89">
        <v>0.787005752146408</v>
      </c>
      <c r="G469" s="89">
        <v>3.2354728703103186</v>
      </c>
      <c r="H469" s="89">
        <v>0.26570518352533323</v>
      </c>
      <c r="I469" s="89">
        <v>0.72417685495891337</v>
      </c>
      <c r="J469" s="89">
        <v>4.730299373481528</v>
      </c>
      <c r="K469" s="89">
        <v>0.3858950174929543</v>
      </c>
    </row>
    <row r="470" spans="1:11" hidden="1" x14ac:dyDescent="0.25">
      <c r="A470" s="88" t="s">
        <v>1003</v>
      </c>
      <c r="B470" s="88">
        <v>64.3274050918955</v>
      </c>
      <c r="C470" s="88">
        <v>65.4322280807054</v>
      </c>
      <c r="D470" s="88">
        <v>59.402797064180199</v>
      </c>
      <c r="E470" s="89">
        <v>3.7429714849066986</v>
      </c>
      <c r="F470" s="89">
        <v>0.22812568989711846</v>
      </c>
      <c r="G470" s="89">
        <v>3.2800559454706946</v>
      </c>
      <c r="H470" s="89">
        <v>0.26931284924198717</v>
      </c>
      <c r="I470" s="89">
        <v>0.20045932017405121</v>
      </c>
      <c r="J470" s="89">
        <v>4.7523576149095748</v>
      </c>
      <c r="K470" s="89">
        <v>0.3876567828652977</v>
      </c>
    </row>
    <row r="471" spans="1:11" hidden="1" x14ac:dyDescent="0.25">
      <c r="A471" s="88" t="s">
        <v>1004</v>
      </c>
      <c r="B471" s="88">
        <v>64.781221255577293</v>
      </c>
      <c r="C471" s="88">
        <v>65.683110338805506</v>
      </c>
      <c r="D471" s="88">
        <v>59.5361414020052</v>
      </c>
      <c r="E471" s="89">
        <v>3.9295539357881326</v>
      </c>
      <c r="F471" s="89">
        <v>0.38342307064749281</v>
      </c>
      <c r="G471" s="89">
        <v>4.1384563304000421</v>
      </c>
      <c r="H471" s="89">
        <v>0.33849776924430586</v>
      </c>
      <c r="I471" s="89">
        <v>0.22447484700245379</v>
      </c>
      <c r="J471" s="89">
        <v>5.1679821480222765</v>
      </c>
      <c r="K471" s="89">
        <v>0.42078880524627493</v>
      </c>
    </row>
    <row r="472" spans="1:11" hidden="1" x14ac:dyDescent="0.25">
      <c r="A472" s="88" t="s">
        <v>1005</v>
      </c>
      <c r="B472" s="88">
        <v>65.049055680946097</v>
      </c>
      <c r="C472" s="88">
        <v>65.8229638528951</v>
      </c>
      <c r="D472" s="88">
        <v>59.770078836786297</v>
      </c>
      <c r="E472" s="89">
        <v>3.7590381357687885</v>
      </c>
      <c r="F472" s="89">
        <v>0.2129215765943604</v>
      </c>
      <c r="G472" s="89">
        <v>3.8495549136349672</v>
      </c>
      <c r="H472" s="89">
        <v>0.31527159267916716</v>
      </c>
      <c r="I472" s="89">
        <v>0.39293348422009267</v>
      </c>
      <c r="J472" s="89">
        <v>4.7054677190655925</v>
      </c>
      <c r="K472" s="89">
        <v>0.38391133591646476</v>
      </c>
    </row>
    <row r="473" spans="1:11" hidden="1" x14ac:dyDescent="0.25">
      <c r="A473" s="88" t="s">
        <v>1006</v>
      </c>
      <c r="B473" s="88">
        <v>65.350563680104003</v>
      </c>
      <c r="C473" s="88">
        <v>66.097332960690395</v>
      </c>
      <c r="D473" s="88">
        <v>60.031153014002101</v>
      </c>
      <c r="E473" s="89">
        <v>3.7043735613285111</v>
      </c>
      <c r="F473" s="89">
        <v>0.41682885688416604</v>
      </c>
      <c r="G473" s="89">
        <v>3.459915611814246</v>
      </c>
      <c r="H473" s="89">
        <v>0.28385262521912757</v>
      </c>
      <c r="I473" s="89">
        <v>0.43679744497027162</v>
      </c>
      <c r="J473" s="89">
        <v>4.2688922659346096</v>
      </c>
      <c r="K473" s="89">
        <v>0.34896479471953068</v>
      </c>
    </row>
    <row r="474" spans="1:11" hidden="1" x14ac:dyDescent="0.25">
      <c r="A474" s="88" t="s">
        <v>1007</v>
      </c>
      <c r="B474" s="88">
        <v>65.5448342981189</v>
      </c>
      <c r="C474" s="88">
        <v>66.198219655969098</v>
      </c>
      <c r="D474" s="88">
        <v>60.2398252058262</v>
      </c>
      <c r="E474" s="89">
        <v>3.7227414330215813</v>
      </c>
      <c r="F474" s="89">
        <v>0.1526335341528906</v>
      </c>
      <c r="G474" s="89">
        <v>3.4070158176926935</v>
      </c>
      <c r="H474" s="89">
        <v>0.27957863598591093</v>
      </c>
      <c r="I474" s="89">
        <v>0.34760650320246889</v>
      </c>
      <c r="J474" s="89">
        <v>3.95717434659284</v>
      </c>
      <c r="K474" s="89">
        <v>0.32393055155799377</v>
      </c>
    </row>
    <row r="475" spans="1:11" hidden="1" x14ac:dyDescent="0.25">
      <c r="A475" s="88" t="s">
        <v>1008</v>
      </c>
      <c r="B475" s="88">
        <v>66.019890716036102</v>
      </c>
      <c r="C475" s="88">
        <v>66.770978513290999</v>
      </c>
      <c r="D475" s="88">
        <v>60.7928533016484</v>
      </c>
      <c r="E475" s="89">
        <v>4.2488792905981843</v>
      </c>
      <c r="F475" s="89">
        <v>0.86521791718647822</v>
      </c>
      <c r="G475" s="89">
        <v>4.0830081294044085</v>
      </c>
      <c r="H475" s="89">
        <v>0.33404460533619229</v>
      </c>
      <c r="I475" s="89">
        <v>0.91804399154982175</v>
      </c>
      <c r="J475" s="89">
        <v>4.3462199450694294</v>
      </c>
      <c r="K475" s="89">
        <v>0.35516440359295576</v>
      </c>
    </row>
    <row r="476" spans="1:11" hidden="1" x14ac:dyDescent="0.25">
      <c r="A476" s="88" t="s">
        <v>1009</v>
      </c>
      <c r="B476" s="88">
        <v>66.170126660633898</v>
      </c>
      <c r="C476" s="88">
        <v>67.078442727473998</v>
      </c>
      <c r="D476" s="88">
        <v>61.107733088863498</v>
      </c>
      <c r="E476" s="89">
        <v>4.5485426164960874</v>
      </c>
      <c r="F476" s="89">
        <v>0.46047582502000139</v>
      </c>
      <c r="G476" s="89">
        <v>4.2145593869736153</v>
      </c>
      <c r="H476" s="89">
        <v>0.34460623146126412</v>
      </c>
      <c r="I476" s="89">
        <v>0.51795526959836913</v>
      </c>
      <c r="J476" s="89">
        <v>4.8951105114360516</v>
      </c>
      <c r="K476" s="89">
        <v>0.39905007110081492</v>
      </c>
    </row>
    <row r="477" spans="1:11" hidden="1" x14ac:dyDescent="0.25">
      <c r="A477" s="88" t="s">
        <v>1010</v>
      </c>
      <c r="B477" s="88">
        <v>66.098635073205301</v>
      </c>
      <c r="C477" s="88">
        <v>67.188937679445203</v>
      </c>
      <c r="D477" s="88">
        <v>61.300965409992997</v>
      </c>
      <c r="E477" s="89">
        <v>4.9475632325733043</v>
      </c>
      <c r="F477" s="89">
        <v>0.16472498090052135</v>
      </c>
      <c r="G477" s="89">
        <v>4.3299874841475017</v>
      </c>
      <c r="H477" s="89">
        <v>0.35386334428826327</v>
      </c>
      <c r="I477" s="89">
        <v>0.31621582304239837</v>
      </c>
      <c r="J477" s="89">
        <v>5.4469948169852511</v>
      </c>
      <c r="K477" s="89">
        <v>0.44296337744402781</v>
      </c>
    </row>
    <row r="478" spans="1:11" hidden="1" x14ac:dyDescent="0.25">
      <c r="A478" s="88" t="s">
        <v>1011</v>
      </c>
      <c r="B478" s="88">
        <v>66.372168103369305</v>
      </c>
      <c r="C478" s="88">
        <v>67.523625287591997</v>
      </c>
      <c r="D478" s="88">
        <v>61.717374043902701</v>
      </c>
      <c r="E478" s="89">
        <v>5.2554612597669248</v>
      </c>
      <c r="F478" s="89">
        <v>0.49812903687147525</v>
      </c>
      <c r="G478" s="89">
        <v>5.0168112573158563</v>
      </c>
      <c r="H478" s="89">
        <v>0.40875194264324843</v>
      </c>
      <c r="I478" s="89">
        <v>0.67928560525054582</v>
      </c>
      <c r="J478" s="89">
        <v>6.1402167703312305</v>
      </c>
      <c r="K478" s="89">
        <v>0.49782533403486262</v>
      </c>
    </row>
    <row r="479" spans="1:11" hidden="1" x14ac:dyDescent="0.25">
      <c r="A479" s="88" t="s">
        <v>1012</v>
      </c>
      <c r="B479" s="88">
        <v>66.742059360068197</v>
      </c>
      <c r="C479" s="88">
        <v>67.865252192239694</v>
      </c>
      <c r="D479" s="88">
        <v>62.1305075537256</v>
      </c>
      <c r="E479" s="89">
        <v>5.3943945417947559</v>
      </c>
      <c r="F479" s="89">
        <v>0.50593685275732714</v>
      </c>
      <c r="G479" s="89">
        <v>5.1509387147465224</v>
      </c>
      <c r="H479" s="89">
        <v>0.41943252890461746</v>
      </c>
      <c r="I479" s="89">
        <v>0.66939580016645017</v>
      </c>
      <c r="J479" s="89">
        <v>6.3194555644508155</v>
      </c>
      <c r="K479" s="89">
        <v>0.51195694117449619</v>
      </c>
    </row>
    <row r="480" spans="1:11" hidden="1" x14ac:dyDescent="0.25">
      <c r="A480" s="88" t="s">
        <v>1013</v>
      </c>
      <c r="B480" s="88">
        <v>67.127492266208904</v>
      </c>
      <c r="C480" s="88">
        <v>68.265062429084196</v>
      </c>
      <c r="D480" s="88">
        <v>62.125828805029897</v>
      </c>
      <c r="E480" s="89">
        <v>5.572937035588299</v>
      </c>
      <c r="F480" s="89">
        <v>0.58912362944143482</v>
      </c>
      <c r="G480" s="89">
        <v>5.390371334860844</v>
      </c>
      <c r="H480" s="89">
        <v>0.43846757158756411</v>
      </c>
      <c r="I480" s="89">
        <v>-7.5305174219830739E-3</v>
      </c>
      <c r="J480" s="89">
        <v>5.5525525048093716</v>
      </c>
      <c r="K480" s="89">
        <v>0.45133856909589376</v>
      </c>
    </row>
    <row r="481" spans="1:11" hidden="1" x14ac:dyDescent="0.25">
      <c r="A481" s="88" t="s">
        <v>1014</v>
      </c>
      <c r="B481" s="88">
        <v>67.584934814759706</v>
      </c>
      <c r="C481" s="88">
        <v>68.559181842303801</v>
      </c>
      <c r="D481" s="88">
        <v>62.377545484854402</v>
      </c>
      <c r="E481" s="89">
        <v>5.4734050723981298</v>
      </c>
      <c r="F481" s="89">
        <v>0.43084910897890349</v>
      </c>
      <c r="G481" s="89">
        <v>5.0179475229152004</v>
      </c>
      <c r="H481" s="89">
        <v>0.4088424761203413</v>
      </c>
      <c r="I481" s="89">
        <v>0.40517234887034181</v>
      </c>
      <c r="J481" s="89">
        <v>5.2182560039139458</v>
      </c>
      <c r="K481" s="89">
        <v>0.42478830709891113</v>
      </c>
    </row>
    <row r="482" spans="1:11" hidden="1" x14ac:dyDescent="0.25">
      <c r="A482" s="88" t="s">
        <v>1015</v>
      </c>
      <c r="B482" s="88">
        <v>68.045485693199694</v>
      </c>
      <c r="C482" s="88">
        <v>68.854368839600397</v>
      </c>
      <c r="D482" s="88">
        <v>62.820622986329901</v>
      </c>
      <c r="E482" s="89">
        <v>5.7799325124225032</v>
      </c>
      <c r="F482" s="89">
        <v>0.43055793456749925</v>
      </c>
      <c r="G482" s="89">
        <v>5.2300538423879717</v>
      </c>
      <c r="H482" s="89">
        <v>0.42572662220374813</v>
      </c>
      <c r="I482" s="89">
        <v>0.71031570420334589</v>
      </c>
      <c r="J482" s="89">
        <v>5.7536447626481246</v>
      </c>
      <c r="K482" s="89">
        <v>0.46727247203353084</v>
      </c>
    </row>
    <row r="483" spans="1:11" hidden="1" x14ac:dyDescent="0.25">
      <c r="A483" s="88" t="s">
        <v>1016</v>
      </c>
      <c r="B483" s="88">
        <v>68.818941780387206</v>
      </c>
      <c r="C483" s="88">
        <v>68.868247432602203</v>
      </c>
      <c r="D483" s="88">
        <v>63.206151878848402</v>
      </c>
      <c r="E483" s="89">
        <v>6.2328564459755098</v>
      </c>
      <c r="F483" s="89">
        <v>2.0156445024044345E-2</v>
      </c>
      <c r="G483" s="89">
        <v>4.849248273060125</v>
      </c>
      <c r="H483" s="89">
        <v>0.39539129860994837</v>
      </c>
      <c r="I483" s="89">
        <v>0.61369797717922836</v>
      </c>
      <c r="J483" s="89">
        <v>6.1643405004402796</v>
      </c>
      <c r="K483" s="89">
        <v>0.499728578924441</v>
      </c>
    </row>
    <row r="484" spans="1:11" hidden="1" x14ac:dyDescent="0.25">
      <c r="A484" s="88" t="s">
        <v>1017</v>
      </c>
      <c r="B484" s="88">
        <v>69.295552363249001</v>
      </c>
      <c r="C484" s="88">
        <v>69.330511337952899</v>
      </c>
      <c r="D484" s="88">
        <v>63.588873522150401</v>
      </c>
      <c r="E484" s="89">
        <v>6.5281450097157467</v>
      </c>
      <c r="F484" s="89">
        <v>0.67122937287331652</v>
      </c>
      <c r="G484" s="89">
        <v>5.3287595692236955</v>
      </c>
      <c r="H484" s="89">
        <v>0.43357318864145622</v>
      </c>
      <c r="I484" s="89">
        <v>0.6055132798395757</v>
      </c>
      <c r="J484" s="89">
        <v>6.3891411215836857</v>
      </c>
      <c r="K484" s="89">
        <v>0.51744521895826789</v>
      </c>
    </row>
    <row r="485" spans="1:11" hidden="1" x14ac:dyDescent="0.25">
      <c r="A485" s="88" t="s">
        <v>1018</v>
      </c>
      <c r="B485" s="88">
        <v>69.4561494074742</v>
      </c>
      <c r="C485" s="88">
        <v>69.431398033230806</v>
      </c>
      <c r="D485" s="88">
        <v>63.4400893136294</v>
      </c>
      <c r="E485" s="89">
        <v>6.2824029299385353</v>
      </c>
      <c r="F485" s="89">
        <v>0.14551557940505333</v>
      </c>
      <c r="G485" s="89">
        <v>5.0441748905712291</v>
      </c>
      <c r="H485" s="89">
        <v>0.41093192709742432</v>
      </c>
      <c r="I485" s="89">
        <v>-0.23397836803820127</v>
      </c>
      <c r="J485" s="89">
        <v>5.6786120680243801</v>
      </c>
      <c r="K485" s="89">
        <v>0.46133037370184038</v>
      </c>
    </row>
    <row r="486" spans="1:11" hidden="1" x14ac:dyDescent="0.25">
      <c r="A486" s="88" t="s">
        <v>1019</v>
      </c>
      <c r="B486" s="88">
        <v>69.609493681960302</v>
      </c>
      <c r="C486" s="88">
        <v>69.513602007162106</v>
      </c>
      <c r="D486" s="88">
        <v>63.650633004932097</v>
      </c>
      <c r="E486" s="89">
        <v>6.2013420696954258</v>
      </c>
      <c r="F486" s="89">
        <v>0.11839596531233454</v>
      </c>
      <c r="G486" s="89">
        <v>5.0082651292179481</v>
      </c>
      <c r="H486" s="89">
        <v>0.40807098971313849</v>
      </c>
      <c r="I486" s="89">
        <v>0.33187798690166304</v>
      </c>
      <c r="J486" s="89">
        <v>5.6620479681870117</v>
      </c>
      <c r="K486" s="89">
        <v>0.46001808430711222</v>
      </c>
    </row>
    <row r="487" spans="1:11" hidden="1" x14ac:dyDescent="0.25">
      <c r="A487" s="88" t="s">
        <v>1020</v>
      </c>
      <c r="B487" s="88">
        <v>70.009950182560502</v>
      </c>
      <c r="C487" s="88">
        <v>69.646516224751593</v>
      </c>
      <c r="D487" s="88">
        <v>63.985163536669198</v>
      </c>
      <c r="E487" s="89">
        <v>6.0437232222731119</v>
      </c>
      <c r="F487" s="89">
        <v>0.19120605716245187</v>
      </c>
      <c r="G487" s="89">
        <v>4.3065681760050989</v>
      </c>
      <c r="H487" s="89">
        <v>0.35198591995793116</v>
      </c>
      <c r="I487" s="89">
        <v>0.52557298481412662</v>
      </c>
      <c r="J487" s="89">
        <v>5.2511274954982978</v>
      </c>
      <c r="K487" s="89">
        <v>0.42740242886212254</v>
      </c>
    </row>
    <row r="488" spans="1:11" hidden="1" x14ac:dyDescent="0.25">
      <c r="A488" s="88" t="s">
        <v>1021</v>
      </c>
      <c r="B488" s="88">
        <v>70.254990188749304</v>
      </c>
      <c r="C488" s="88">
        <v>70.047394045673002</v>
      </c>
      <c r="D488" s="88">
        <v>64.474560650230401</v>
      </c>
      <c r="E488" s="89">
        <v>6.1732744582240429</v>
      </c>
      <c r="F488" s="89">
        <v>0.5755891933313162</v>
      </c>
      <c r="G488" s="89">
        <v>4.4260886172644787</v>
      </c>
      <c r="H488" s="89">
        <v>0.36156331229604266</v>
      </c>
      <c r="I488" s="89">
        <v>0.76486029965483482</v>
      </c>
      <c r="J488" s="89">
        <v>5.5096587472338809</v>
      </c>
      <c r="K488" s="89">
        <v>0.44793620538206014</v>
      </c>
    </row>
    <row r="489" spans="1:11" hidden="1" x14ac:dyDescent="0.25">
      <c r="A489" s="88" t="s">
        <v>1022</v>
      </c>
      <c r="B489" s="88">
        <v>70.050358471107799</v>
      </c>
      <c r="C489" s="88">
        <v>70.177105511031598</v>
      </c>
      <c r="D489" s="88">
        <v>64.433387661709304</v>
      </c>
      <c r="E489" s="89">
        <v>5.9785249627710257</v>
      </c>
      <c r="F489" s="89">
        <v>0.18517671802897873</v>
      </c>
      <c r="G489" s="89">
        <v>4.4474104440269446</v>
      </c>
      <c r="H489" s="89">
        <v>0.36327081315745691</v>
      </c>
      <c r="I489" s="89">
        <v>-6.3859277373690126E-2</v>
      </c>
      <c r="J489" s="89">
        <v>5.109906884444726</v>
      </c>
      <c r="K489" s="89">
        <v>0.41616648560105496</v>
      </c>
    </row>
    <row r="490" spans="1:11" hidden="1" x14ac:dyDescent="0.25">
      <c r="A490" s="88" t="s">
        <v>1023</v>
      </c>
      <c r="B490" s="88">
        <v>70.179354161469305</v>
      </c>
      <c r="C490" s="88">
        <v>70.181909639377906</v>
      </c>
      <c r="D490" s="88">
        <v>64.421690789970398</v>
      </c>
      <c r="E490" s="89">
        <v>5.7361182659734888</v>
      </c>
      <c r="F490" s="89">
        <v>6.845720283443768E-3</v>
      </c>
      <c r="G490" s="89">
        <v>3.9368211355120808</v>
      </c>
      <c r="H490" s="89">
        <v>0.3222935814939154</v>
      </c>
      <c r="I490" s="89">
        <v>-1.8153432813927672E-2</v>
      </c>
      <c r="J490" s="89">
        <v>4.3817754529607456</v>
      </c>
      <c r="K490" s="89">
        <v>0.35801358977862741</v>
      </c>
    </row>
    <row r="491" spans="1:11" hidden="1" x14ac:dyDescent="0.25">
      <c r="A491" s="88" t="s">
        <v>1024</v>
      </c>
      <c r="B491" s="88">
        <v>70.370516449595101</v>
      </c>
      <c r="C491" s="88">
        <v>70.618551526880296</v>
      </c>
      <c r="D491" s="88">
        <v>64.773532691880604</v>
      </c>
      <c r="E491" s="89">
        <v>5.436537506209782</v>
      </c>
      <c r="F491" s="89">
        <v>0.62215731909551764</v>
      </c>
      <c r="G491" s="89">
        <v>4.0570089194414516</v>
      </c>
      <c r="H491" s="89">
        <v>0.33195580409797198</v>
      </c>
      <c r="I491" s="89">
        <v>0.54615440482195243</v>
      </c>
      <c r="J491" s="89">
        <v>4.2539892916044764</v>
      </c>
      <c r="K491" s="89">
        <v>0.3477694909308271</v>
      </c>
    </row>
    <row r="492" spans="1:11" hidden="1" x14ac:dyDescent="0.25">
      <c r="A492" s="88" t="s">
        <v>1025</v>
      </c>
      <c r="B492" s="88">
        <v>70.538884318540795</v>
      </c>
      <c r="C492" s="88">
        <v>70.9895369936457</v>
      </c>
      <c r="D492" s="88">
        <v>64.944774894140707</v>
      </c>
      <c r="E492" s="89">
        <v>5.0819596221519214</v>
      </c>
      <c r="F492" s="89">
        <v>0.52533712281566114</v>
      </c>
      <c r="G492" s="89">
        <v>3.9910233252796967</v>
      </c>
      <c r="H492" s="89">
        <v>0.32665231008504048</v>
      </c>
      <c r="I492" s="89">
        <v>0.26437063896866952</v>
      </c>
      <c r="J492" s="89">
        <v>4.5374784422716363</v>
      </c>
      <c r="K492" s="89">
        <v>0.37048014151950248</v>
      </c>
    </row>
    <row r="493" spans="1:11" hidden="1" x14ac:dyDescent="0.25">
      <c r="A493" s="88" t="s">
        <v>1026</v>
      </c>
      <c r="B493" s="88">
        <v>70.892715870817796</v>
      </c>
      <c r="C493" s="88">
        <v>71.547349673889499</v>
      </c>
      <c r="D493" s="88">
        <v>65.125842468661105</v>
      </c>
      <c r="E493" s="89">
        <v>4.8942579661047647</v>
      </c>
      <c r="F493" s="89">
        <v>0.78576745794767255</v>
      </c>
      <c r="G493" s="89">
        <v>4.3585231784984302</v>
      </c>
      <c r="H493" s="89">
        <v>0.35615040504641815</v>
      </c>
      <c r="I493" s="89">
        <v>0.27880237450286227</v>
      </c>
      <c r="J493" s="89">
        <v>4.4059075464487618</v>
      </c>
      <c r="K493" s="89">
        <v>0.35994687136975401</v>
      </c>
    </row>
    <row r="494" spans="1:11" hidden="1" x14ac:dyDescent="0.25">
      <c r="A494" s="88" t="s">
        <v>1027</v>
      </c>
      <c r="B494" s="88">
        <v>71.107190633106001</v>
      </c>
      <c r="C494" s="88">
        <v>71.690405940210795</v>
      </c>
      <c r="D494" s="88">
        <v>65.413117638571805</v>
      </c>
      <c r="E494" s="89">
        <v>4.4994975180437047</v>
      </c>
      <c r="F494" s="89">
        <v>0.19994628308852569</v>
      </c>
      <c r="G494" s="89">
        <v>4.118892015722464</v>
      </c>
      <c r="H494" s="89">
        <v>0.33692676538925603</v>
      </c>
      <c r="I494" s="89">
        <v>0.4411077984118883</v>
      </c>
      <c r="J494" s="89">
        <v>4.1268209848954296</v>
      </c>
      <c r="K494" s="89">
        <v>0.33756348992044494</v>
      </c>
    </row>
    <row r="495" spans="1:11" hidden="1" x14ac:dyDescent="0.25">
      <c r="A495" s="88" t="s">
        <v>1028</v>
      </c>
      <c r="B495" s="88">
        <v>71.476045779842494</v>
      </c>
      <c r="C495" s="88">
        <v>71.648236369168202</v>
      </c>
      <c r="D495" s="88">
        <v>65.447272504049707</v>
      </c>
      <c r="E495" s="89">
        <v>3.8610067674893278</v>
      </c>
      <c r="F495" s="89">
        <v>-5.8821777460382751E-2</v>
      </c>
      <c r="G495" s="89">
        <v>4.0366773370944742</v>
      </c>
      <c r="H495" s="89">
        <v>0.33032201208198497</v>
      </c>
      <c r="I495" s="89">
        <v>5.2214092082603081E-2</v>
      </c>
      <c r="J495" s="89">
        <v>3.5457317975899239</v>
      </c>
      <c r="K495" s="89">
        <v>0.29078180456147962</v>
      </c>
    </row>
    <row r="496" spans="1:11" hidden="1" x14ac:dyDescent="0.25">
      <c r="A496" s="88" t="s">
        <v>1029</v>
      </c>
      <c r="B496" s="88">
        <v>71.7718551742052</v>
      </c>
      <c r="C496" s="88">
        <v>72.056587278629095</v>
      </c>
      <c r="D496" s="88">
        <v>65.531489980571195</v>
      </c>
      <c r="E496" s="89">
        <v>3.5735378772584925</v>
      </c>
      <c r="F496" s="89">
        <v>0.56993853603997113</v>
      </c>
      <c r="G496" s="89">
        <v>3.9320003387655511</v>
      </c>
      <c r="H496" s="89">
        <v>0.32190581093707316</v>
      </c>
      <c r="I496" s="89">
        <v>0.12867988733415991</v>
      </c>
      <c r="J496" s="89">
        <v>3.054962843057929</v>
      </c>
      <c r="K496" s="89">
        <v>0.25108368638220302</v>
      </c>
    </row>
    <row r="497" spans="1:11" hidden="1" x14ac:dyDescent="0.25">
      <c r="A497" s="88" t="s">
        <v>1030</v>
      </c>
      <c r="B497" s="88">
        <v>72.552045976150893</v>
      </c>
      <c r="C497" s="88">
        <v>73.329147498439895</v>
      </c>
      <c r="D497" s="88">
        <v>66.524788328650999</v>
      </c>
      <c r="E497" s="89">
        <v>4.4573397677348581</v>
      </c>
      <c r="F497" s="89">
        <v>1.7660567449441444</v>
      </c>
      <c r="G497" s="89">
        <v>5.613813887693242</v>
      </c>
      <c r="H497" s="89">
        <v>0.45619566902630471</v>
      </c>
      <c r="I497" s="89">
        <v>1.5157573074781272</v>
      </c>
      <c r="J497" s="89">
        <v>4.8623812614319251</v>
      </c>
      <c r="K497" s="89">
        <v>0.39643916482505759</v>
      </c>
    </row>
    <row r="498" spans="1:11" hidden="1" x14ac:dyDescent="0.25">
      <c r="A498" s="88" t="s">
        <v>1031</v>
      </c>
      <c r="B498" s="88">
        <v>72.971670511062101</v>
      </c>
      <c r="C498" s="88">
        <v>73.798350700291493</v>
      </c>
      <c r="D498" s="88">
        <v>66.924353467256594</v>
      </c>
      <c r="E498" s="89">
        <v>4.8300549986231678</v>
      </c>
      <c r="F498" s="89">
        <v>0.63985907085799543</v>
      </c>
      <c r="G498" s="89">
        <v>6.1638996820908787</v>
      </c>
      <c r="H498" s="89">
        <v>0.49969380405827657</v>
      </c>
      <c r="I498" s="89">
        <v>0.60062594507122036</v>
      </c>
      <c r="J498" s="89">
        <v>5.1432645800566057</v>
      </c>
      <c r="K498" s="89">
        <v>0.41882177351568739</v>
      </c>
    </row>
    <row r="499" spans="1:11" hidden="1" x14ac:dyDescent="0.25">
      <c r="A499" s="88" t="s">
        <v>1032</v>
      </c>
      <c r="B499" s="88">
        <v>73.489725492434204</v>
      </c>
      <c r="C499" s="88">
        <v>74.255276685256703</v>
      </c>
      <c r="D499" s="88">
        <v>67.240636879080498</v>
      </c>
      <c r="E499" s="89">
        <v>4.9704010655624131</v>
      </c>
      <c r="F499" s="89">
        <v>0.61915473805216337</v>
      </c>
      <c r="G499" s="89">
        <v>6.6173596474409235</v>
      </c>
      <c r="H499" s="89">
        <v>0.53539615799382823</v>
      </c>
      <c r="I499" s="89">
        <v>0.47259838225952588</v>
      </c>
      <c r="J499" s="89">
        <v>5.0878565631009565</v>
      </c>
      <c r="K499" s="89">
        <v>0.41441084577356069</v>
      </c>
    </row>
    <row r="500" spans="1:11" hidden="1" x14ac:dyDescent="0.25">
      <c r="A500" s="88" t="s">
        <v>1033</v>
      </c>
      <c r="B500" s="88">
        <v>73.255564640853606</v>
      </c>
      <c r="C500" s="88">
        <v>74.104747330396805</v>
      </c>
      <c r="D500" s="88">
        <v>67.158290902037606</v>
      </c>
      <c r="E500" s="89">
        <v>4.2709769712341528</v>
      </c>
      <c r="F500" s="89">
        <v>-0.20271873135419005</v>
      </c>
      <c r="G500" s="89">
        <v>5.7922972581653687</v>
      </c>
      <c r="H500" s="89">
        <v>0.47033198866748283</v>
      </c>
      <c r="I500" s="89">
        <v>-0.12246460007655502</v>
      </c>
      <c r="J500" s="89">
        <v>4.162463807029626</v>
      </c>
      <c r="K500" s="89">
        <v>0.34042518694803459</v>
      </c>
    </row>
    <row r="501" spans="1:11" hidden="1" x14ac:dyDescent="0.25">
      <c r="A501" s="88" t="s">
        <v>1034</v>
      </c>
      <c r="B501" s="88">
        <v>72.793977652452099</v>
      </c>
      <c r="C501" s="88">
        <v>73.899237395570196</v>
      </c>
      <c r="D501" s="88">
        <v>66.824696120039803</v>
      </c>
      <c r="E501" s="89">
        <v>3.9166383173840691</v>
      </c>
      <c r="F501" s="89">
        <v>-0.27732357538490238</v>
      </c>
      <c r="G501" s="89">
        <v>5.303911948824247</v>
      </c>
      <c r="H501" s="89">
        <v>0.43159857349492903</v>
      </c>
      <c r="I501" s="89">
        <v>-0.49672911194897917</v>
      </c>
      <c r="J501" s="89">
        <v>3.7112878045236997</v>
      </c>
      <c r="K501" s="89">
        <v>0.30413466970640179</v>
      </c>
    </row>
    <row r="502" spans="1:11" hidden="1" x14ac:dyDescent="0.25">
      <c r="A502" s="88" t="s">
        <v>1035</v>
      </c>
      <c r="B502" s="88">
        <v>72.771183233271202</v>
      </c>
      <c r="C502" s="88">
        <v>73.812763085331099</v>
      </c>
      <c r="D502" s="88">
        <v>66.8813089792569</v>
      </c>
      <c r="E502" s="89">
        <v>3.6931503613421679</v>
      </c>
      <c r="F502" s="89">
        <v>-0.11701651233044785</v>
      </c>
      <c r="G502" s="89">
        <v>5.1734891008380135</v>
      </c>
      <c r="H502" s="89">
        <v>0.42122699253370754</v>
      </c>
      <c r="I502" s="89">
        <v>8.4718468626321375E-2</v>
      </c>
      <c r="J502" s="89">
        <v>3.8179969496693777</v>
      </c>
      <c r="K502" s="89">
        <v>0.31273090875711951</v>
      </c>
    </row>
    <row r="503" spans="1:11" hidden="1" x14ac:dyDescent="0.25">
      <c r="A503" s="88" t="s">
        <v>1036</v>
      </c>
      <c r="B503" s="88">
        <v>72.929190002589607</v>
      </c>
      <c r="C503" s="88">
        <v>74.034286781313497</v>
      </c>
      <c r="D503" s="88">
        <v>67.173262897863196</v>
      </c>
      <c r="E503" s="89">
        <v>3.6360022379929857</v>
      </c>
      <c r="F503" s="89">
        <v>0.30011570726096171</v>
      </c>
      <c r="G503" s="89">
        <v>4.8368809336637675</v>
      </c>
      <c r="H503" s="89">
        <v>0.39440441265363724</v>
      </c>
      <c r="I503" s="89">
        <v>0.43652542550691731</v>
      </c>
      <c r="J503" s="89">
        <v>3.7048005663019801</v>
      </c>
      <c r="K503" s="89">
        <v>0.30361181158291561</v>
      </c>
    </row>
    <row r="504" spans="1:11" hidden="1" x14ac:dyDescent="0.25">
      <c r="A504" s="88" t="s">
        <v>1037</v>
      </c>
      <c r="B504" s="88">
        <v>73.131749500305801</v>
      </c>
      <c r="C504" s="88">
        <v>74.303851760761802</v>
      </c>
      <c r="D504" s="88">
        <v>67.333743978123096</v>
      </c>
      <c r="E504" s="89">
        <v>3.6757955655438268</v>
      </c>
      <c r="F504" s="89">
        <v>0.36410829518025434</v>
      </c>
      <c r="G504" s="89">
        <v>4.6687369822017155</v>
      </c>
      <c r="H504" s="89">
        <v>0.3809763029432256</v>
      </c>
      <c r="I504" s="89">
        <v>0.23890618578987777</v>
      </c>
      <c r="J504" s="89">
        <v>3.6784623364641389</v>
      </c>
      <c r="K504" s="89">
        <v>0.30148869614998741</v>
      </c>
    </row>
    <row r="505" spans="1:11" hidden="1" x14ac:dyDescent="0.25">
      <c r="A505" s="88" t="s">
        <v>1038</v>
      </c>
      <c r="B505" s="88">
        <v>73.515110186521099</v>
      </c>
      <c r="C505" s="88">
        <v>74.592099461557396</v>
      </c>
      <c r="D505" s="88">
        <v>67.4867390604701</v>
      </c>
      <c r="E505" s="89">
        <v>3.6991026278100136</v>
      </c>
      <c r="F505" s="89">
        <v>0.38793103448213628</v>
      </c>
      <c r="G505" s="89">
        <v>4.2555731296068489</v>
      </c>
      <c r="H505" s="89">
        <v>0.34789653123659114</v>
      </c>
      <c r="I505" s="89">
        <v>0.22721903358993156</v>
      </c>
      <c r="J505" s="89">
        <v>3.6251302130104079</v>
      </c>
      <c r="K505" s="89">
        <v>0.29718809789123224</v>
      </c>
    </row>
    <row r="506" spans="1:11" hidden="1" x14ac:dyDescent="0.25">
      <c r="A506" s="88" t="s">
        <v>1039</v>
      </c>
      <c r="B506" s="88">
        <v>73.968926350202807</v>
      </c>
      <c r="C506" s="88">
        <v>74.863265817121004</v>
      </c>
      <c r="D506" s="88">
        <v>67.753895610989801</v>
      </c>
      <c r="E506" s="89">
        <v>4.0245377318625764</v>
      </c>
      <c r="F506" s="89">
        <v>0.36353227422343259</v>
      </c>
      <c r="G506" s="89">
        <v>4.4257803192750078</v>
      </c>
      <c r="H506" s="89">
        <v>0.36153862074108645</v>
      </c>
      <c r="I506" s="89">
        <v>0.39586525329120548</v>
      </c>
      <c r="J506" s="89">
        <v>3.5784534615083352</v>
      </c>
      <c r="K506" s="89">
        <v>0.29342251057355995</v>
      </c>
    </row>
    <row r="507" spans="1:11" hidden="1" x14ac:dyDescent="0.25">
      <c r="A507" s="88" t="s">
        <v>1040</v>
      </c>
      <c r="B507" s="88">
        <v>74.561581248891898</v>
      </c>
      <c r="C507" s="88">
        <v>75.247062292810597</v>
      </c>
      <c r="D507" s="88">
        <v>68.253118096812003</v>
      </c>
      <c r="E507" s="89">
        <v>4.3168804812640849</v>
      </c>
      <c r="F507" s="89">
        <v>0.51266328218588786</v>
      </c>
      <c r="G507" s="89">
        <v>5.0229092940954123</v>
      </c>
      <c r="H507" s="89">
        <v>0.40923780133568233</v>
      </c>
      <c r="I507" s="89">
        <v>0.73681739082354092</v>
      </c>
      <c r="J507" s="89">
        <v>4.2871849129979767</v>
      </c>
      <c r="K507" s="89">
        <v>0.35043175558282513</v>
      </c>
    </row>
    <row r="508" spans="1:11" hidden="1" x14ac:dyDescent="0.25">
      <c r="A508" s="88" t="s">
        <v>1041</v>
      </c>
      <c r="B508" s="88">
        <v>74.930954450610002</v>
      </c>
      <c r="C508" s="88">
        <v>75.653811826156797</v>
      </c>
      <c r="D508" s="88">
        <v>68.648472361592198</v>
      </c>
      <c r="E508" s="89">
        <v>4.4015850903352138</v>
      </c>
      <c r="F508" s="89">
        <v>0.54055204409628743</v>
      </c>
      <c r="G508" s="89">
        <v>4.9922216460487112</v>
      </c>
      <c r="H508" s="89">
        <v>0.40679251256197091</v>
      </c>
      <c r="I508" s="89">
        <v>0.57924718431092703</v>
      </c>
      <c r="J508" s="89">
        <v>4.7564649940740278</v>
      </c>
      <c r="K508" s="89">
        <v>0.38798479677133457</v>
      </c>
    </row>
    <row r="509" spans="1:11" hidden="1" x14ac:dyDescent="0.25">
      <c r="A509" s="88" t="s">
        <v>1042</v>
      </c>
      <c r="B509" s="88">
        <v>75.295991345633695</v>
      </c>
      <c r="C509" s="88">
        <v>76.024324139658802</v>
      </c>
      <c r="D509" s="88">
        <v>68.935944506823006</v>
      </c>
      <c r="E509" s="89">
        <v>3.782037201796884</v>
      </c>
      <c r="F509" s="89">
        <v>0.48974705247291084</v>
      </c>
      <c r="G509" s="89">
        <v>3.675450667521063</v>
      </c>
      <c r="H509" s="89">
        <v>0.30124589507902755</v>
      </c>
      <c r="I509" s="89">
        <v>0.41875971211218221</v>
      </c>
      <c r="J509" s="89">
        <v>3.6244477265530373</v>
      </c>
      <c r="K509" s="89">
        <v>0.29713305036955795</v>
      </c>
    </row>
    <row r="510" spans="1:11" hidden="1" x14ac:dyDescent="0.25">
      <c r="A510" s="88" t="s">
        <v>1043</v>
      </c>
      <c r="B510" s="88">
        <v>75.578460244005001</v>
      </c>
      <c r="C510" s="88">
        <v>76.168568413540697</v>
      </c>
      <c r="D510" s="88">
        <v>69.114354795379199</v>
      </c>
      <c r="E510" s="89">
        <v>3.572331172749732</v>
      </c>
      <c r="F510" s="89">
        <v>0.1897343718793465</v>
      </c>
      <c r="G510" s="89">
        <v>3.2117488951414197</v>
      </c>
      <c r="H510" s="89">
        <v>0.26378485548603781</v>
      </c>
      <c r="I510" s="89">
        <v>0.25880589557822908</v>
      </c>
      <c r="J510" s="89">
        <v>3.2723533581748843</v>
      </c>
      <c r="K510" s="89">
        <v>0.26868965733781724</v>
      </c>
    </row>
    <row r="511" spans="1:11" hidden="1" x14ac:dyDescent="0.25">
      <c r="A511" s="88" t="s">
        <v>1044</v>
      </c>
      <c r="B511" s="88">
        <v>75.723450928541396</v>
      </c>
      <c r="C511" s="88">
        <v>76.412265318362302</v>
      </c>
      <c r="D511" s="88">
        <v>69.316874582389005</v>
      </c>
      <c r="E511" s="89">
        <v>3.0395071163208387</v>
      </c>
      <c r="F511" s="89">
        <v>0.31994418419223347</v>
      </c>
      <c r="G511" s="89">
        <v>2.9048287601813882</v>
      </c>
      <c r="H511" s="89">
        <v>0.23890477773693686</v>
      </c>
      <c r="I511" s="89">
        <v>0.29302130882851163</v>
      </c>
      <c r="J511" s="89">
        <v>3.0877722158435539</v>
      </c>
      <c r="K511" s="89">
        <v>0.2537430240405314</v>
      </c>
    </row>
    <row r="512" spans="1:11" hidden="1" x14ac:dyDescent="0.25">
      <c r="A512" s="88" t="s">
        <v>1045</v>
      </c>
      <c r="B512" s="88">
        <v>75.717440951980294</v>
      </c>
      <c r="C512" s="88">
        <v>76.6331868115183</v>
      </c>
      <c r="D512" s="88">
        <v>69.774266210193503</v>
      </c>
      <c r="E512" s="89">
        <v>3.3606679891096336</v>
      </c>
      <c r="F512" s="89">
        <v>0.28911784284311182</v>
      </c>
      <c r="G512" s="89">
        <v>3.4119804360824846</v>
      </c>
      <c r="H512" s="89">
        <v>0.27997983288208239</v>
      </c>
      <c r="I512" s="89">
        <v>0.65985610366903202</v>
      </c>
      <c r="J512" s="89">
        <v>3.8952380607358839</v>
      </c>
      <c r="K512" s="89">
        <v>0.31894822021845126</v>
      </c>
    </row>
    <row r="513" spans="1:11" hidden="1" x14ac:dyDescent="0.25">
      <c r="A513" s="88" t="s">
        <v>1046</v>
      </c>
      <c r="B513" s="88">
        <v>75.159264378868897</v>
      </c>
      <c r="C513" s="88">
        <v>76.466926306359696</v>
      </c>
      <c r="D513" s="88">
        <v>69.498729085010098</v>
      </c>
      <c r="E513" s="89">
        <v>3.249289024580615</v>
      </c>
      <c r="F513" s="89">
        <v>-0.21695627191848921</v>
      </c>
      <c r="G513" s="89">
        <v>3.4745810664392751</v>
      </c>
      <c r="H513" s="89">
        <v>0.28503715220888903</v>
      </c>
      <c r="I513" s="89">
        <v>-0.39489791888797088</v>
      </c>
      <c r="J513" s="89">
        <v>4.0015639729461983</v>
      </c>
      <c r="K513" s="89">
        <v>0.32749970595800093</v>
      </c>
    </row>
    <row r="514" spans="1:11" hidden="1" x14ac:dyDescent="0.25">
      <c r="A514" s="88" t="s">
        <v>1047</v>
      </c>
      <c r="B514" s="88">
        <v>75.155508143518205</v>
      </c>
      <c r="C514" s="88">
        <v>76.406191875251494</v>
      </c>
      <c r="D514" s="88">
        <v>69.588967493507695</v>
      </c>
      <c r="E514" s="89">
        <v>3.2764685199688781</v>
      </c>
      <c r="F514" s="89">
        <v>-7.9425751814421464E-2</v>
      </c>
      <c r="G514" s="89">
        <v>3.5135235175009827</v>
      </c>
      <c r="H514" s="89">
        <v>0.28818178253675608</v>
      </c>
      <c r="I514" s="89">
        <v>0.12984181104551684</v>
      </c>
      <c r="J514" s="89">
        <v>4.0484532309177368</v>
      </c>
      <c r="K514" s="89">
        <v>0.33126832733056943</v>
      </c>
    </row>
    <row r="515" spans="1:11" hidden="1" x14ac:dyDescent="0.25">
      <c r="A515" s="88" t="s">
        <v>1048</v>
      </c>
      <c r="B515" s="88">
        <v>75.516106737183705</v>
      </c>
      <c r="C515" s="88">
        <v>76.769839281511693</v>
      </c>
      <c r="D515" s="88">
        <v>70.056002920693501</v>
      </c>
      <c r="E515" s="89">
        <v>3.5471623015451481</v>
      </c>
      <c r="F515" s="89">
        <v>0.4759397076796068</v>
      </c>
      <c r="G515" s="89">
        <v>3.6949805544539416</v>
      </c>
      <c r="H515" s="89">
        <v>0.30282028168080455</v>
      </c>
      <c r="I515" s="89">
        <v>0.67113429615028863</v>
      </c>
      <c r="J515" s="89">
        <v>4.2914991746247466</v>
      </c>
      <c r="K515" s="89">
        <v>0.35077769918132606</v>
      </c>
    </row>
    <row r="516" spans="1:11" hidden="1" x14ac:dyDescent="0.25">
      <c r="A516" s="88" t="s">
        <v>1049</v>
      </c>
      <c r="B516" s="88">
        <v>75.635555021335406</v>
      </c>
      <c r="C516" s="88">
        <v>76.766802559956304</v>
      </c>
      <c r="D516" s="88">
        <v>70.237168580501603</v>
      </c>
      <c r="E516" s="89">
        <v>3.4236915404562307</v>
      </c>
      <c r="F516" s="89">
        <v>-3.9556179663891022E-3</v>
      </c>
      <c r="G516" s="89">
        <v>3.3147013793100921</v>
      </c>
      <c r="H516" s="89">
        <v>0.27211537471836245</v>
      </c>
      <c r="I516" s="89">
        <v>0.25860119369527368</v>
      </c>
      <c r="J516" s="89">
        <v>4.3119904387343144</v>
      </c>
      <c r="K516" s="89">
        <v>0.35242063360898523</v>
      </c>
    </row>
    <row r="517" spans="1:11" hidden="1" x14ac:dyDescent="0.25">
      <c r="A517" s="88" t="s">
        <v>1050</v>
      </c>
      <c r="B517" s="88">
        <v>75.821113047659097</v>
      </c>
      <c r="C517" s="88">
        <v>76.941414049392293</v>
      </c>
      <c r="D517" s="88">
        <v>70.228902466746106</v>
      </c>
      <c r="E517" s="89">
        <v>3.1367739982804288</v>
      </c>
      <c r="F517" s="89">
        <v>0.22745703040010223</v>
      </c>
      <c r="G517" s="89">
        <v>3.1495488192361032</v>
      </c>
      <c r="H517" s="89">
        <v>0.25874817253872529</v>
      </c>
      <c r="I517" s="89">
        <v>-1.1768859597494075E-2</v>
      </c>
      <c r="J517" s="89">
        <v>4.0632625675081746</v>
      </c>
      <c r="K517" s="89">
        <v>0.33245827182035725</v>
      </c>
    </row>
    <row r="518" spans="1:11" hidden="1" x14ac:dyDescent="0.25">
      <c r="A518" s="88" t="s">
        <v>1051</v>
      </c>
      <c r="B518" s="88">
        <v>76.332712302421996</v>
      </c>
      <c r="C518" s="88">
        <v>77.124376523105695</v>
      </c>
      <c r="D518" s="88">
        <v>70.645652368585999</v>
      </c>
      <c r="E518" s="89">
        <v>3.1956472384470525</v>
      </c>
      <c r="F518" s="89">
        <v>0.23779452973915483</v>
      </c>
      <c r="G518" s="89">
        <v>3.0203206890656142</v>
      </c>
      <c r="H518" s="89">
        <v>0.24827495163115554</v>
      </c>
      <c r="I518" s="89">
        <v>0.59341650973006033</v>
      </c>
      <c r="J518" s="89">
        <v>4.2680302461119979</v>
      </c>
      <c r="K518" s="89">
        <v>0.34889566006621742</v>
      </c>
    </row>
    <row r="519" spans="1:11" hidden="1" x14ac:dyDescent="0.25">
      <c r="A519" s="88" t="s">
        <v>1052</v>
      </c>
      <c r="B519" s="88">
        <v>77.158332832501898</v>
      </c>
      <c r="C519" s="88">
        <v>77.385534576870796</v>
      </c>
      <c r="D519" s="88">
        <v>70.829573399645895</v>
      </c>
      <c r="E519" s="89">
        <v>3.4826938218247561</v>
      </c>
      <c r="F519" s="89">
        <v>0.33861933870786842</v>
      </c>
      <c r="G519" s="89">
        <v>2.8419345804341356</v>
      </c>
      <c r="H519" s="89">
        <v>0.23379794706117618</v>
      </c>
      <c r="I519" s="89">
        <v>0.26034302875470594</v>
      </c>
      <c r="J519" s="89">
        <v>3.7748536252649734</v>
      </c>
      <c r="K519" s="89">
        <v>0.30925635926470907</v>
      </c>
    </row>
    <row r="520" spans="1:11" hidden="1" x14ac:dyDescent="0.25">
      <c r="A520" s="88" t="s">
        <v>1053</v>
      </c>
      <c r="B520" s="88">
        <v>77.792385359697093</v>
      </c>
      <c r="C520" s="88">
        <v>77.964789213564998</v>
      </c>
      <c r="D520" s="88">
        <v>71.414400947847696</v>
      </c>
      <c r="E520" s="89">
        <v>3.8187567875879402</v>
      </c>
      <c r="F520" s="89">
        <v>0.74853089774653547</v>
      </c>
      <c r="G520" s="89">
        <v>3.0546740892825719</v>
      </c>
      <c r="H520" s="89">
        <v>0.25106027822918708</v>
      </c>
      <c r="I520" s="89">
        <v>0.82568271998759712</v>
      </c>
      <c r="J520" s="89">
        <v>4.0291189171501429</v>
      </c>
      <c r="K520" s="89">
        <v>0.3297145628798237</v>
      </c>
    </row>
    <row r="521" spans="1:11" hidden="1" x14ac:dyDescent="0.25">
      <c r="A521" s="88" t="s">
        <v>1054</v>
      </c>
      <c r="B521" s="88">
        <v>78.343049462107103</v>
      </c>
      <c r="C521" s="88">
        <v>78.373228262767498</v>
      </c>
      <c r="D521" s="88">
        <v>71.958586770084906</v>
      </c>
      <c r="E521" s="89">
        <v>4.0467733567467024</v>
      </c>
      <c r="F521" s="89">
        <v>0.52387629508454658</v>
      </c>
      <c r="G521" s="89">
        <v>3.0896744557619371</v>
      </c>
      <c r="H521" s="89">
        <v>0.2538971847902971</v>
      </c>
      <c r="I521" s="89">
        <v>0.76201132406699124</v>
      </c>
      <c r="J521" s="89">
        <v>4.3847114664001374</v>
      </c>
      <c r="K521" s="89">
        <v>0.35824882295416582</v>
      </c>
    </row>
    <row r="522" spans="1:11" hidden="1" x14ac:dyDescent="0.25">
      <c r="A522" s="88" t="s">
        <v>1055</v>
      </c>
      <c r="B522" s="88">
        <v>78.502313840976001</v>
      </c>
      <c r="C522" s="88">
        <v>78.548598932592398</v>
      </c>
      <c r="D522" s="88">
        <v>72.127353259259806</v>
      </c>
      <c r="E522" s="89">
        <v>3.8686334539382639</v>
      </c>
      <c r="F522" s="89">
        <v>0.22376348877313212</v>
      </c>
      <c r="G522" s="89">
        <v>3.124688527858166</v>
      </c>
      <c r="H522" s="89">
        <v>0.25673431895534282</v>
      </c>
      <c r="I522" s="89">
        <v>0.23453280108756136</v>
      </c>
      <c r="J522" s="89">
        <v>4.3594394721630847</v>
      </c>
      <c r="K522" s="89">
        <v>0.35622383407101221</v>
      </c>
    </row>
    <row r="523" spans="1:11" hidden="1" x14ac:dyDescent="0.25">
      <c r="A523" s="88" t="s">
        <v>1056</v>
      </c>
      <c r="B523" s="88">
        <v>78.547388665184201</v>
      </c>
      <c r="C523" s="88">
        <v>78.670826975197599</v>
      </c>
      <c r="D523" s="88">
        <v>72.2919866915569</v>
      </c>
      <c r="E523" s="89">
        <v>3.7292776570730934</v>
      </c>
      <c r="F523" s="89">
        <v>0.15560817667810145</v>
      </c>
      <c r="G523" s="89">
        <v>2.9557580153202867</v>
      </c>
      <c r="H523" s="89">
        <v>0.24303799412905835</v>
      </c>
      <c r="I523" s="89">
        <v>0.22825381059710104</v>
      </c>
      <c r="J523" s="89">
        <v>4.292045951425183</v>
      </c>
      <c r="K523" s="89">
        <v>0.35082154211654171</v>
      </c>
    </row>
    <row r="524" spans="1:11" hidden="1" x14ac:dyDescent="0.25">
      <c r="A524" s="88" t="s">
        <v>1057</v>
      </c>
      <c r="B524" s="88">
        <v>78.300979626179497</v>
      </c>
      <c r="C524" s="88">
        <v>78.729283865139195</v>
      </c>
      <c r="D524" s="88">
        <v>72.535148204531197</v>
      </c>
      <c r="E524" s="89">
        <v>3.4120786990644358</v>
      </c>
      <c r="F524" s="89">
        <v>7.4305676181629643E-2</v>
      </c>
      <c r="G524" s="89">
        <v>2.7352340948266995</v>
      </c>
      <c r="H524" s="89">
        <v>0.22512761548243443</v>
      </c>
      <c r="I524" s="89">
        <v>0.33636025803491787</v>
      </c>
      <c r="J524" s="89">
        <v>3.9568771472574094</v>
      </c>
      <c r="K524" s="89">
        <v>0.3239066504942878</v>
      </c>
    </row>
    <row r="525" spans="1:11" hidden="1" x14ac:dyDescent="0.25">
      <c r="A525" s="88" t="s">
        <v>1058</v>
      </c>
      <c r="B525" s="88">
        <v>78.053819340104596</v>
      </c>
      <c r="C525" s="88">
        <v>78.761928621859795</v>
      </c>
      <c r="D525" s="88">
        <v>73.079334026768393</v>
      </c>
      <c r="E525" s="89">
        <v>3.8512284349200065</v>
      </c>
      <c r="F525" s="89">
        <v>4.1464567080939929E-2</v>
      </c>
      <c r="G525" s="89">
        <v>3.0013005966858408</v>
      </c>
      <c r="H525" s="89">
        <v>0.2467324624053191</v>
      </c>
      <c r="I525" s="89">
        <v>0.75023741690405377</v>
      </c>
      <c r="J525" s="89">
        <v>5.1520437695753207</v>
      </c>
      <c r="K525" s="89">
        <v>0.41952047267832526</v>
      </c>
    </row>
    <row r="526" spans="1:11" hidden="1" x14ac:dyDescent="0.25">
      <c r="A526" s="88" t="s">
        <v>1059</v>
      </c>
      <c r="B526" s="88">
        <v>78.413666686699898</v>
      </c>
      <c r="C526" s="88">
        <v>79.157461604451797</v>
      </c>
      <c r="D526" s="88">
        <v>73.707558672186593</v>
      </c>
      <c r="E526" s="89">
        <v>4.3352225587509396</v>
      </c>
      <c r="F526" s="89">
        <v>0.50218803616526309</v>
      </c>
      <c r="G526" s="89">
        <v>3.6008465566407244</v>
      </c>
      <c r="H526" s="89">
        <v>0.29522923900400233</v>
      </c>
      <c r="I526" s="89">
        <v>0.85964746913003154</v>
      </c>
      <c r="J526" s="89">
        <v>5.9184542133968954</v>
      </c>
      <c r="K526" s="89">
        <v>0.48031074665171314</v>
      </c>
    </row>
    <row r="527" spans="1:11" hidden="1" x14ac:dyDescent="0.25">
      <c r="A527" s="88" t="s">
        <v>1060</v>
      </c>
      <c r="B527" s="88">
        <v>78.853897469799904</v>
      </c>
      <c r="C527" s="88">
        <v>79.698757221703502</v>
      </c>
      <c r="D527" s="88">
        <v>74.260699450992306</v>
      </c>
      <c r="E527" s="89">
        <v>4.4199719461605724</v>
      </c>
      <c r="F527" s="89">
        <v>0.68382134328226485</v>
      </c>
      <c r="G527" s="89">
        <v>3.8151935286090621</v>
      </c>
      <c r="H527" s="89">
        <v>0.31250517533318867</v>
      </c>
      <c r="I527" s="89">
        <v>0.75045326255587241</v>
      </c>
      <c r="J527" s="89">
        <v>6.0019075525315158</v>
      </c>
      <c r="K527" s="89">
        <v>0.48690575007439563</v>
      </c>
    </row>
    <row r="528" spans="1:11" hidden="1" x14ac:dyDescent="0.25">
      <c r="A528" s="88" t="s">
        <v>1061</v>
      </c>
      <c r="B528" s="88">
        <v>79.090540296892797</v>
      </c>
      <c r="C528" s="88">
        <v>79.931066420692204</v>
      </c>
      <c r="D528" s="88">
        <v>74.370914301065596</v>
      </c>
      <c r="E528" s="89">
        <v>4.5679380214540766</v>
      </c>
      <c r="F528" s="89">
        <v>0.2914840922079609</v>
      </c>
      <c r="G528" s="89">
        <v>4.1219169682944035</v>
      </c>
      <c r="H528" s="89">
        <v>0.33716968512369494</v>
      </c>
      <c r="I528" s="89">
        <v>0.14841612170113372</v>
      </c>
      <c r="J528" s="89">
        <v>5.8854105370522491</v>
      </c>
      <c r="K528" s="89">
        <v>0.47769811276323626</v>
      </c>
    </row>
    <row r="529" spans="1:13" hidden="1" x14ac:dyDescent="0.25">
      <c r="A529" s="88" t="s">
        <v>1062</v>
      </c>
      <c r="B529" s="88">
        <v>79.439118937436106</v>
      </c>
      <c r="C529" s="88">
        <v>80.263587431009498</v>
      </c>
      <c r="D529" s="88">
        <v>74.926121608310197</v>
      </c>
      <c r="E529" s="89">
        <v>4.7717657316674211</v>
      </c>
      <c r="F529" s="89">
        <v>0.41600972588953233</v>
      </c>
      <c r="G529" s="89">
        <v>4.3177961084579941</v>
      </c>
      <c r="H529" s="89">
        <v>0.3528860628037922</v>
      </c>
      <c r="I529" s="89">
        <v>0.7465382299819856</v>
      </c>
      <c r="J529" s="89">
        <v>6.6884416195856833</v>
      </c>
      <c r="K529" s="89">
        <v>0.5409800449973412</v>
      </c>
    </row>
    <row r="530" spans="1:13" hidden="1" x14ac:dyDescent="0.25">
      <c r="A530" s="88" t="s">
        <v>1063</v>
      </c>
      <c r="B530" s="88">
        <v>79.841036119959099</v>
      </c>
      <c r="C530" s="88">
        <v>80.509561876997594</v>
      </c>
      <c r="D530" s="88">
        <v>75.021870759311398</v>
      </c>
      <c r="E530" s="89">
        <v>4.5960947956853682</v>
      </c>
      <c r="F530" s="89">
        <v>0.30645832545115326</v>
      </c>
      <c r="G530" s="89">
        <v>4.3892547421472194</v>
      </c>
      <c r="H530" s="89">
        <v>0.35861281791094157</v>
      </c>
      <c r="I530" s="89">
        <v>0.12779141499108526</v>
      </c>
      <c r="J530" s="89">
        <v>6.1946039763253413</v>
      </c>
      <c r="K530" s="89">
        <v>0.50211565933124813</v>
      </c>
    </row>
    <row r="531" spans="1:13" hidden="1" x14ac:dyDescent="0.25">
      <c r="A531" s="88" t="s">
        <v>1064</v>
      </c>
      <c r="B531" s="88">
        <v>80.383436504597597</v>
      </c>
      <c r="C531" s="88">
        <v>80.536892370996298</v>
      </c>
      <c r="D531" s="88">
        <v>75.019804230872495</v>
      </c>
      <c r="E531" s="89">
        <v>4.1798514220063199</v>
      </c>
      <c r="F531" s="89">
        <v>3.3946891973468674E-2</v>
      </c>
      <c r="G531" s="89">
        <v>4.0722827739790413</v>
      </c>
      <c r="H531" s="89">
        <v>0.33318297805038366</v>
      </c>
      <c r="I531" s="89">
        <v>-2.7545679919582788E-3</v>
      </c>
      <c r="J531" s="89">
        <v>5.9159340231852209</v>
      </c>
      <c r="K531" s="89">
        <v>0.48011151141684749</v>
      </c>
    </row>
    <row r="532" spans="1:13" hidden="1" x14ac:dyDescent="0.25">
      <c r="A532" s="88" t="s">
        <v>1065</v>
      </c>
      <c r="B532" s="88">
        <v>80.568243283851203</v>
      </c>
      <c r="C532" s="88">
        <v>80.634067460769401</v>
      </c>
      <c r="D532" s="88">
        <v>75.409689263007095</v>
      </c>
      <c r="E532" s="89">
        <v>3.5682900213421576</v>
      </c>
      <c r="F532" s="89">
        <v>0.12065910033560723</v>
      </c>
      <c r="G532" s="89">
        <v>3.4236971254967274</v>
      </c>
      <c r="H532" s="89">
        <v>0.28092660291372251</v>
      </c>
      <c r="I532" s="89">
        <v>0.51970947689323754</v>
      </c>
      <c r="J532" s="89">
        <v>5.5945135184667594</v>
      </c>
      <c r="K532" s="89">
        <v>0.45466572074222</v>
      </c>
    </row>
    <row r="533" spans="1:13" x14ac:dyDescent="0.25">
      <c r="A533" s="88" t="s">
        <v>1066</v>
      </c>
      <c r="B533" s="88">
        <v>80.8927820181501</v>
      </c>
      <c r="C533" s="88">
        <v>81.002269949362699</v>
      </c>
      <c r="D533" s="88">
        <v>76.225967996362897</v>
      </c>
      <c r="E533" s="89">
        <v>3.2545740477925245</v>
      </c>
      <c r="F533" s="89">
        <v>0.45663390200727516</v>
      </c>
      <c r="G533" s="89">
        <v>3.3545149853730916</v>
      </c>
      <c r="H533" s="89">
        <v>0.27533489841773395</v>
      </c>
      <c r="I533" s="89">
        <v>1.0824586884436771</v>
      </c>
      <c r="J533" s="89">
        <v>5.9303293989259487</v>
      </c>
      <c r="K533" s="89">
        <v>0.48124948849617155</v>
      </c>
      <c r="M533" s="88" t="s">
        <v>1067</v>
      </c>
    </row>
    <row r="534" spans="1:13" x14ac:dyDescent="0.25">
      <c r="A534" s="88" t="s">
        <v>1068</v>
      </c>
      <c r="B534" s="88">
        <v>81.290942965322401</v>
      </c>
      <c r="C534" s="88">
        <v>81.448668018007695</v>
      </c>
      <c r="D534" s="88">
        <v>76.580722045036595</v>
      </c>
      <c r="E534" s="89">
        <v>3.5522890828356912</v>
      </c>
      <c r="F534" s="89">
        <v>0.55109328284757009</v>
      </c>
      <c r="G534" s="89">
        <v>3.6920697820517878</v>
      </c>
      <c r="H534" s="89">
        <v>0.30258564927148068</v>
      </c>
      <c r="I534" s="89">
        <v>0.46539789260613418</v>
      </c>
      <c r="J534" s="89">
        <v>6.1743133284944962</v>
      </c>
      <c r="K534" s="89">
        <v>0.50051527070040791</v>
      </c>
    </row>
    <row r="535" spans="1:13" x14ac:dyDescent="0.25">
      <c r="A535" s="88" t="s">
        <v>1069</v>
      </c>
      <c r="B535" s="88">
        <v>81.887433139010795</v>
      </c>
      <c r="C535" s="88">
        <v>82.092452987754399</v>
      </c>
      <c r="D535" s="88">
        <v>76.870036026479099</v>
      </c>
      <c r="E535" s="89">
        <v>4.2522667278779291</v>
      </c>
      <c r="F535" s="89">
        <v>0.79041804539317084</v>
      </c>
      <c r="G535" s="89">
        <v>4.3492945785805981</v>
      </c>
      <c r="H535" s="89">
        <v>0.35541081979013622</v>
      </c>
      <c r="I535" s="89">
        <v>0.37778957120875312</v>
      </c>
      <c r="J535" s="89">
        <v>6.3327203254975428</v>
      </c>
      <c r="K535" s="89">
        <v>0.51300189797454099</v>
      </c>
    </row>
    <row r="536" spans="1:13" x14ac:dyDescent="0.25">
      <c r="A536" s="88" t="s">
        <v>1070</v>
      </c>
      <c r="B536" s="88">
        <v>81.941522928060607</v>
      </c>
      <c r="C536" s="88">
        <v>82.305782677021895</v>
      </c>
      <c r="D536" s="88">
        <v>77.140062409158901</v>
      </c>
      <c r="E536" s="89">
        <v>4.6494224200790413</v>
      </c>
      <c r="F536" s="89">
        <v>0.25986516604554755</v>
      </c>
      <c r="G536" s="89">
        <v>4.54278082601276</v>
      </c>
      <c r="H536" s="89">
        <v>0.37090438364923983</v>
      </c>
      <c r="I536" s="89">
        <v>0.35127651375990165</v>
      </c>
      <c r="J536" s="89">
        <v>6.3485280151947654</v>
      </c>
      <c r="K536" s="89">
        <v>0.51424702278071166</v>
      </c>
    </row>
    <row r="537" spans="1:13" x14ac:dyDescent="0.25">
      <c r="A537" s="88" t="s">
        <v>1071</v>
      </c>
      <c r="B537" s="88">
        <v>81.668820241601097</v>
      </c>
      <c r="C537" s="88">
        <v>82.428769900015894</v>
      </c>
      <c r="D537" s="88">
        <v>77.482417287199297</v>
      </c>
      <c r="E537" s="89">
        <v>4.6314208991424577</v>
      </c>
      <c r="F537" s="89">
        <v>0.14942719574955188</v>
      </c>
      <c r="G537" s="89">
        <v>4.6556011798045249</v>
      </c>
      <c r="H537" s="89">
        <v>0.37992643476019161</v>
      </c>
      <c r="I537" s="89">
        <v>0.44380943876414225</v>
      </c>
      <c r="J537" s="89">
        <v>6.0250730511830941</v>
      </c>
      <c r="K537" s="89">
        <v>0.48873558833113506</v>
      </c>
    </row>
    <row r="538" spans="1:13" x14ac:dyDescent="0.25">
      <c r="A538" s="88" t="s">
        <v>1072</v>
      </c>
      <c r="B538" s="88">
        <v>81.619237934972006</v>
      </c>
      <c r="C538" s="88">
        <v>82.260991034079595</v>
      </c>
      <c r="D538" s="88">
        <v>77.498260671897299</v>
      </c>
      <c r="E538" s="89">
        <v>4.0880262124202149</v>
      </c>
      <c r="F538" s="89">
        <v>-0.20354406130264069</v>
      </c>
      <c r="G538" s="89">
        <v>3.9207035783134003</v>
      </c>
      <c r="H538" s="89">
        <v>0.32099706852408705</v>
      </c>
      <c r="I538" s="89">
        <v>2.0447716078964007E-2</v>
      </c>
      <c r="J538" s="89">
        <v>5.1428945253360059</v>
      </c>
      <c r="K538" s="89">
        <v>0.41879232122572496</v>
      </c>
    </row>
    <row r="539" spans="1:13" x14ac:dyDescent="0.25">
      <c r="A539" s="88" t="s">
        <v>1073</v>
      </c>
      <c r="B539" s="88">
        <v>81.5921930404471</v>
      </c>
      <c r="C539" s="88">
        <v>82.074232658422005</v>
      </c>
      <c r="D539" s="88">
        <v>77.478284230321506</v>
      </c>
      <c r="E539" s="89">
        <v>3.4726191837200382</v>
      </c>
      <c r="F539" s="89">
        <v>-0.22703151677351263</v>
      </c>
      <c r="G539" s="89">
        <v>2.980567727186112</v>
      </c>
      <c r="H539" s="89">
        <v>0.24505077312795276</v>
      </c>
      <c r="I539" s="89">
        <v>-2.5776632149676626E-2</v>
      </c>
      <c r="J539" s="89">
        <v>4.3328231529149885</v>
      </c>
      <c r="K539" s="89">
        <v>0.35409064133065105</v>
      </c>
    </row>
    <row r="540" spans="1:13" x14ac:dyDescent="0.25">
      <c r="A540" s="88" t="s">
        <v>1074</v>
      </c>
      <c r="B540" s="88">
        <v>81.824328385119301</v>
      </c>
      <c r="C540" s="88">
        <v>82.263268575246201</v>
      </c>
      <c r="D540" s="88">
        <v>77.9542746140758</v>
      </c>
      <c r="E540" s="89">
        <v>3.4565297922663163</v>
      </c>
      <c r="F540" s="89">
        <v>0.23032309983441746</v>
      </c>
      <c r="G540" s="89">
        <v>2.9177668445947935</v>
      </c>
      <c r="H540" s="89">
        <v>0.23995495900515085</v>
      </c>
      <c r="I540" s="89">
        <v>0.61435328425614166</v>
      </c>
      <c r="J540" s="89">
        <v>4.818228129486446</v>
      </c>
      <c r="K540" s="89">
        <v>0.39291575882316465</v>
      </c>
    </row>
    <row r="541" spans="1:13" x14ac:dyDescent="0.25">
      <c r="A541" s="88" t="s">
        <v>1075</v>
      </c>
      <c r="B541" s="88">
        <v>82.132339683875202</v>
      </c>
      <c r="C541" s="88">
        <v>82.672466804837498</v>
      </c>
      <c r="D541" s="88">
        <v>78.4764174662984</v>
      </c>
      <c r="E541" s="89">
        <v>3.3902953386985457</v>
      </c>
      <c r="F541" s="89">
        <v>0.49742520164635096</v>
      </c>
      <c r="G541" s="89">
        <v>3.0012106995573218</v>
      </c>
      <c r="H541" s="89">
        <v>0.24672517131858474</v>
      </c>
      <c r="I541" s="89">
        <v>0.66980656905288871</v>
      </c>
      <c r="J541" s="89">
        <v>4.7383953443473459</v>
      </c>
      <c r="K541" s="89">
        <v>0.3865416725142623</v>
      </c>
    </row>
    <row r="542" spans="1:13" x14ac:dyDescent="0.25">
      <c r="A542" s="88" t="s">
        <v>1076</v>
      </c>
      <c r="B542" s="88">
        <v>82.522988160346202</v>
      </c>
      <c r="C542" s="88">
        <v>82.732442055556803</v>
      </c>
      <c r="D542" s="88">
        <v>79.267897858387698</v>
      </c>
      <c r="E542" s="89">
        <v>3.3591147744595151</v>
      </c>
      <c r="F542" s="89">
        <v>7.2545616499963828E-2</v>
      </c>
      <c r="G542" s="89">
        <v>2.7610138805069129</v>
      </c>
      <c r="H542" s="89">
        <v>0.22722320064962886</v>
      </c>
      <c r="I542" s="89">
        <v>1.0085582620144473</v>
      </c>
      <c r="J542" s="89">
        <v>5.6597190340648806</v>
      </c>
      <c r="K542" s="89">
        <v>0.4598335595793257</v>
      </c>
    </row>
    <row r="543" spans="1:13" x14ac:dyDescent="0.25">
      <c r="A543" s="88" t="s">
        <v>1077</v>
      </c>
      <c r="B543" s="88">
        <v>83.292265160165897</v>
      </c>
      <c r="C543" s="88">
        <v>83.024726505264894</v>
      </c>
      <c r="D543" s="88">
        <v>79.276163972143195</v>
      </c>
      <c r="E543" s="89">
        <v>3.6186915887851168</v>
      </c>
      <c r="F543" s="89">
        <v>0.35328879753340203</v>
      </c>
      <c r="G543" s="89">
        <v>3.0890614984351528</v>
      </c>
      <c r="H543" s="89">
        <v>0.25384750997352601</v>
      </c>
      <c r="I543" s="89">
        <v>1.042807237081611E-2</v>
      </c>
      <c r="J543" s="89">
        <v>5.67364815852065</v>
      </c>
      <c r="K543" s="89">
        <v>0.46093712818198185</v>
      </c>
    </row>
    <row r="544" spans="1:13" x14ac:dyDescent="0.25">
      <c r="A544" s="88" t="s">
        <v>1078</v>
      </c>
      <c r="B544" s="88">
        <v>83.770058296772604</v>
      </c>
      <c r="C544" s="88">
        <v>83.623719832069298</v>
      </c>
      <c r="D544" s="88">
        <v>79.117730125162694</v>
      </c>
      <c r="E544" s="89">
        <v>3.9740409898736839</v>
      </c>
      <c r="F544" s="89">
        <v>0.72146377593478306</v>
      </c>
      <c r="G544" s="89">
        <v>3.7076789816592681</v>
      </c>
      <c r="H544" s="89">
        <v>0.30384380966967939</v>
      </c>
      <c r="I544" s="89">
        <v>-0.19985054654785284</v>
      </c>
      <c r="J544" s="89">
        <v>4.9171941940020947</v>
      </c>
      <c r="K544" s="89">
        <v>0.4008113279937664</v>
      </c>
    </row>
    <row r="545" spans="1:16" x14ac:dyDescent="0.25">
      <c r="A545" s="88" t="s">
        <v>1079</v>
      </c>
      <c r="B545" s="88">
        <v>84.519051625698694</v>
      </c>
      <c r="C545" s="88">
        <v>84.357847268089401</v>
      </c>
      <c r="D545" s="88">
        <v>79.785218810919503</v>
      </c>
      <c r="E545" s="89">
        <v>4.482809859024206</v>
      </c>
      <c r="F545" s="89">
        <v>0.87789378120748385</v>
      </c>
      <c r="G545" s="89">
        <v>4.1425719560999719</v>
      </c>
      <c r="H545" s="89">
        <v>0.33882821731212598</v>
      </c>
      <c r="I545" s="89">
        <v>0.84366511109563724</v>
      </c>
      <c r="J545" s="89">
        <v>4.6693415749425871</v>
      </c>
      <c r="K545" s="89">
        <v>0.38102462161242467</v>
      </c>
    </row>
    <row r="546" spans="1:16" x14ac:dyDescent="0.25">
      <c r="A546" s="88" t="s">
        <v>1080</v>
      </c>
      <c r="B546" s="88">
        <v>84.733157040687601</v>
      </c>
      <c r="C546" s="88">
        <v>84.745029266404003</v>
      </c>
      <c r="D546" s="88">
        <v>80.448574439798605</v>
      </c>
      <c r="E546" s="89">
        <v>4.2344373798611334</v>
      </c>
      <c r="F546" s="89">
        <v>0.45897567428925257</v>
      </c>
      <c r="G546" s="89">
        <v>4.0471640956332156</v>
      </c>
      <c r="H546" s="89">
        <v>0.33116473672076818</v>
      </c>
      <c r="I546" s="89">
        <v>0.83142672134692841</v>
      </c>
      <c r="J546" s="89">
        <v>5.0506867674704692</v>
      </c>
      <c r="K546" s="89">
        <v>0.41145063351410993</v>
      </c>
    </row>
    <row r="547" spans="1:16" x14ac:dyDescent="0.25">
      <c r="A547" s="88" t="s">
        <v>1081</v>
      </c>
      <c r="B547" s="88">
        <v>84.965292385359703</v>
      </c>
      <c r="C547" s="88">
        <v>84.630393027687305</v>
      </c>
      <c r="D547" s="88">
        <v>80.703446280593298</v>
      </c>
      <c r="E547" s="89">
        <v>3.7586466303370258</v>
      </c>
      <c r="F547" s="89">
        <v>-0.135271932417802</v>
      </c>
      <c r="G547" s="89">
        <v>3.0915631675806798</v>
      </c>
      <c r="H547" s="89">
        <v>0.25405024662012998</v>
      </c>
      <c r="I547" s="89">
        <v>0.31681337123683484</v>
      </c>
      <c r="J547" s="89">
        <v>4.9868719364118963</v>
      </c>
      <c r="K547" s="89">
        <v>0.40636616373199708</v>
      </c>
    </row>
    <row r="548" spans="1:16" x14ac:dyDescent="0.25">
      <c r="A548" s="88" t="s">
        <v>1082</v>
      </c>
      <c r="B548" s="88">
        <v>84.806779253560904</v>
      </c>
      <c r="C548" s="88">
        <v>84.641021553131196</v>
      </c>
      <c r="D548" s="88">
        <v>80.963828863891607</v>
      </c>
      <c r="E548" s="89">
        <v>3.4967086565083738</v>
      </c>
      <c r="F548" s="89">
        <v>1.2558757041825075E-2</v>
      </c>
      <c r="G548" s="89">
        <v>2.8372719390483914</v>
      </c>
      <c r="H548" s="89">
        <v>0.23341923970450207</v>
      </c>
      <c r="I548" s="89">
        <v>0.32264121954965752</v>
      </c>
      <c r="J548" s="89">
        <v>4.9569138723936312</v>
      </c>
      <c r="K548" s="89">
        <v>0.40397826690707905</v>
      </c>
    </row>
    <row r="549" spans="1:16" x14ac:dyDescent="0.25">
      <c r="A549" s="88" t="s">
        <v>1083</v>
      </c>
      <c r="B549" s="88">
        <v>84.535579061241705</v>
      </c>
      <c r="C549" s="88">
        <v>84.931787642061593</v>
      </c>
      <c r="D549" s="88">
        <v>81.070599499900098</v>
      </c>
      <c r="E549" s="89">
        <v>3.5102243563208901</v>
      </c>
      <c r="F549" s="89">
        <v>0.34352856758455008</v>
      </c>
      <c r="G549" s="89">
        <v>3.0365826702033694</v>
      </c>
      <c r="H549" s="89">
        <v>0.24959355687619311</v>
      </c>
      <c r="I549" s="89">
        <v>0.1318744895180135</v>
      </c>
      <c r="J549" s="89">
        <v>4.6309631763303161</v>
      </c>
      <c r="K549" s="89">
        <v>0.37795693683522202</v>
      </c>
    </row>
    <row r="550" spans="1:16" x14ac:dyDescent="0.25">
      <c r="A550" s="88" t="s">
        <v>1084</v>
      </c>
      <c r="B550" s="88">
        <v>84.682072239918298</v>
      </c>
      <c r="C550" s="88">
        <v>85.216480287881197</v>
      </c>
      <c r="D550" s="88">
        <v>81.457729160782804</v>
      </c>
      <c r="E550" s="89">
        <v>3.7525887063372565</v>
      </c>
      <c r="F550" s="89">
        <v>0.33520152315575924</v>
      </c>
      <c r="G550" s="89">
        <v>3.592819897558952</v>
      </c>
      <c r="H550" s="89">
        <v>0.29458167013127756</v>
      </c>
      <c r="I550" s="89">
        <v>0.47752164566536859</v>
      </c>
      <c r="J550" s="89">
        <v>5.1091062619438965</v>
      </c>
      <c r="K550" s="89">
        <v>0.41610274618979481</v>
      </c>
    </row>
    <row r="551" spans="1:16" x14ac:dyDescent="0.25">
      <c r="A551" s="88" t="s">
        <v>1085</v>
      </c>
      <c r="B551" s="88">
        <v>84.914958831660599</v>
      </c>
      <c r="C551" s="88">
        <v>85.412348828205097</v>
      </c>
      <c r="D551" s="88">
        <v>81.716045215642197</v>
      </c>
      <c r="E551" s="89">
        <v>4.0724065224798212</v>
      </c>
      <c r="F551" s="89">
        <v>0.22984819328633055</v>
      </c>
      <c r="G551" s="89">
        <v>4.0671914456705593</v>
      </c>
      <c r="H551" s="89">
        <v>0.33277393491917273</v>
      </c>
      <c r="I551" s="89">
        <v>0.3171166904855971</v>
      </c>
      <c r="J551" s="89">
        <v>5.4696112948539266</v>
      </c>
      <c r="K551" s="89">
        <v>0.44475846793667895</v>
      </c>
    </row>
    <row r="552" spans="1:16" x14ac:dyDescent="0.25">
      <c r="A552" s="88" t="s">
        <v>1086</v>
      </c>
      <c r="B552" s="88">
        <v>85.219965142135905</v>
      </c>
      <c r="C552" s="88">
        <v>85.649213109526997</v>
      </c>
      <c r="D552" s="88">
        <v>81.209745748117697</v>
      </c>
      <c r="E552" s="89">
        <v>4.1499109421766267</v>
      </c>
      <c r="F552" s="89">
        <v>0.27731854301105141</v>
      </c>
      <c r="G552" s="89">
        <v>4.115985898595409</v>
      </c>
      <c r="H552" s="89">
        <v>0.33669338267805493</v>
      </c>
      <c r="I552" s="89">
        <v>-0.61958390936371899</v>
      </c>
      <c r="J552" s="89">
        <v>4.1761290835667264</v>
      </c>
      <c r="K552" s="89">
        <v>0.34152210897915314</v>
      </c>
    </row>
    <row r="553" spans="1:16" x14ac:dyDescent="0.25">
      <c r="A553" s="88" t="s">
        <v>1087</v>
      </c>
      <c r="B553" s="88">
        <v>85.596339924274304</v>
      </c>
      <c r="C553" s="88">
        <v>86.192786267945095</v>
      </c>
      <c r="D553" s="88">
        <v>81.268297387219206</v>
      </c>
      <c r="E553" s="89">
        <v>4.2175837845749076</v>
      </c>
      <c r="F553" s="89">
        <v>0.63465049903375093</v>
      </c>
      <c r="G553" s="89">
        <v>4.2581521988667825</v>
      </c>
      <c r="H553" s="89">
        <v>0.3481033956701074</v>
      </c>
      <c r="I553" s="89">
        <v>7.2099276462589401E-2</v>
      </c>
      <c r="J553" s="89">
        <v>3.5576036866358907</v>
      </c>
      <c r="K553" s="89">
        <v>0.29173997899172299</v>
      </c>
    </row>
    <row r="554" spans="1:16" x14ac:dyDescent="0.25">
      <c r="A554" s="88" t="s">
        <v>1088</v>
      </c>
      <c r="B554" s="88">
        <v>86.069625578460204</v>
      </c>
      <c r="C554" s="88">
        <v>86.288442996940503</v>
      </c>
      <c r="D554" s="88">
        <v>81.698824145318298</v>
      </c>
      <c r="E554" s="89">
        <v>4.2977569004441607</v>
      </c>
      <c r="F554" s="89">
        <v>0.11097997075768529</v>
      </c>
      <c r="G554" s="89">
        <v>4.2981940977830257</v>
      </c>
      <c r="H554" s="89">
        <v>0.35131451265166813</v>
      </c>
      <c r="I554" s="89">
        <v>0.52975978572278315</v>
      </c>
      <c r="J554" s="89">
        <v>3.0667222830526697</v>
      </c>
      <c r="K554" s="89">
        <v>0.25203692767457042</v>
      </c>
    </row>
    <row r="555" spans="1:16" x14ac:dyDescent="0.25">
      <c r="A555" s="88" t="s">
        <v>1089</v>
      </c>
      <c r="B555" s="88">
        <v>86.763777871266299</v>
      </c>
      <c r="C555" s="88">
        <v>86.459258584432305</v>
      </c>
      <c r="D555" s="88">
        <v>81.875167905435703</v>
      </c>
      <c r="E555" s="89">
        <v>4.1678692546359475</v>
      </c>
      <c r="F555" s="89">
        <v>0.19795882456454805</v>
      </c>
      <c r="G555" s="89">
        <v>4.1367580764624545</v>
      </c>
      <c r="H555" s="89">
        <v>0.33836141109784279</v>
      </c>
      <c r="I555" s="89">
        <v>0.21584614217180498</v>
      </c>
      <c r="J555" s="89">
        <v>3.278417878803741</v>
      </c>
      <c r="K555" s="89">
        <v>0.26918032203107067</v>
      </c>
    </row>
    <row r="556" spans="1:16" x14ac:dyDescent="0.25">
      <c r="A556" s="88" t="s">
        <v>1090</v>
      </c>
      <c r="B556" s="88">
        <v>87.188983712963505</v>
      </c>
      <c r="C556" s="88">
        <v>86.932987147076005</v>
      </c>
      <c r="D556" s="88">
        <v>82.197546341900207</v>
      </c>
      <c r="E556" s="89">
        <v>4.0813215195322661</v>
      </c>
      <c r="F556" s="89">
        <v>0.54792114852693086</v>
      </c>
      <c r="G556" s="89">
        <v>3.9573309123921874</v>
      </c>
      <c r="H556" s="89">
        <v>0.32394314270882685</v>
      </c>
      <c r="I556" s="89">
        <v>0.39374384775228144</v>
      </c>
      <c r="J556" s="89">
        <v>3.892700424879858</v>
      </c>
      <c r="K556" s="89">
        <v>0.31874402750253772</v>
      </c>
    </row>
    <row r="557" spans="1:16" x14ac:dyDescent="0.25">
      <c r="A557" s="88" t="s">
        <v>1091</v>
      </c>
      <c r="B557" s="88">
        <v>87.110102770599198</v>
      </c>
      <c r="C557" s="88">
        <v>86.930709605909499</v>
      </c>
      <c r="D557" s="88">
        <v>82.296739706966306</v>
      </c>
      <c r="E557" s="89">
        <v>3.0656415270432058</v>
      </c>
      <c r="F557" s="89">
        <v>-2.6198814066402676E-3</v>
      </c>
      <c r="G557" s="89">
        <v>3.0499383532672786</v>
      </c>
      <c r="H557" s="89">
        <v>0.25067636182696251</v>
      </c>
      <c r="I557" s="89">
        <v>0.12067679569596201</v>
      </c>
      <c r="J557" s="89">
        <v>3.1478523634794753</v>
      </c>
      <c r="K557" s="89">
        <v>0.2586107621682654</v>
      </c>
    </row>
    <row r="558" spans="1:16" x14ac:dyDescent="0.25">
      <c r="A558" s="88" t="s">
        <v>1092</v>
      </c>
      <c r="B558" s="88">
        <v>87.275377126029198</v>
      </c>
      <c r="C558" s="88">
        <v>87.361164886388707</v>
      </c>
      <c r="D558" s="88">
        <v>82.4124652995433</v>
      </c>
      <c r="E558" s="89">
        <v>3.0002659810266064</v>
      </c>
      <c r="F558" s="89">
        <v>0.49517055874803706</v>
      </c>
      <c r="G558" s="89">
        <v>3.0870667490840553</v>
      </c>
      <c r="H558" s="89">
        <v>0.25368585115481679</v>
      </c>
      <c r="I558" s="89">
        <v>0.14061989938976005</v>
      </c>
      <c r="J558" s="89">
        <v>2.4411754632325033</v>
      </c>
      <c r="K558" s="89">
        <v>0.20119003216769737</v>
      </c>
      <c r="M558" s="88" t="s">
        <v>426</v>
      </c>
      <c r="N558" s="90">
        <v>3.9399999999999998E-2</v>
      </c>
      <c r="P558" s="88" t="s">
        <v>1093</v>
      </c>
    </row>
    <row r="559" spans="1:16" x14ac:dyDescent="0.25">
      <c r="A559" s="88" t="s">
        <v>1094</v>
      </c>
      <c r="B559" s="88">
        <v>87.630716990203695</v>
      </c>
      <c r="C559" s="88">
        <v>87.4613766977171</v>
      </c>
      <c r="D559" s="88">
        <v>82.898788325492006</v>
      </c>
      <c r="E559" s="89">
        <v>3.1370745983606785</v>
      </c>
      <c r="F559" s="89">
        <v>0.11470979291394734</v>
      </c>
      <c r="G559" s="89">
        <v>3.3451146435106605</v>
      </c>
      <c r="H559" s="89">
        <v>0.27457484314787894</v>
      </c>
      <c r="I559" s="89">
        <v>0.59010857663470695</v>
      </c>
      <c r="J559" s="89">
        <v>2.7202581129755599</v>
      </c>
      <c r="K559" s="89">
        <v>0.22391002770432156</v>
      </c>
      <c r="M559" s="88" t="s">
        <v>1095</v>
      </c>
      <c r="N559" s="90">
        <v>4.02E-2</v>
      </c>
    </row>
    <row r="560" spans="1:16" x14ac:dyDescent="0.25">
      <c r="A560" s="88" t="s">
        <v>1096</v>
      </c>
      <c r="B560" s="88">
        <v>87.403840375022497</v>
      </c>
      <c r="C560" s="88">
        <v>87.457580795772898</v>
      </c>
      <c r="D560" s="88">
        <v>83.418864649275704</v>
      </c>
      <c r="E560" s="89">
        <v>3.0623272624193509</v>
      </c>
      <c r="F560" s="89">
        <v>-4.34008940577435E-3</v>
      </c>
      <c r="G560" s="89">
        <v>3.3276527042784831</v>
      </c>
      <c r="H560" s="89">
        <v>0.27316280724314357</v>
      </c>
      <c r="I560" s="89">
        <v>0.62736299804730944</v>
      </c>
      <c r="J560" s="89">
        <v>3.0322624557581834</v>
      </c>
      <c r="K560" s="89">
        <v>0.2492432702318137</v>
      </c>
      <c r="M560" s="88" t="s">
        <v>1097</v>
      </c>
      <c r="N560" s="90">
        <v>3.7400000000000003E-2</v>
      </c>
    </row>
    <row r="561" spans="1:11" x14ac:dyDescent="0.25">
      <c r="A561" s="88" t="s">
        <v>1098</v>
      </c>
      <c r="B561" s="88">
        <v>86.967365827273298</v>
      </c>
      <c r="C561" s="88">
        <v>87.386217839220805</v>
      </c>
      <c r="D561" s="88">
        <v>83.711622844783093</v>
      </c>
      <c r="E561" s="89">
        <v>2.8766429390279402</v>
      </c>
      <c r="F561" s="89">
        <v>-8.1597222222207222E-2</v>
      </c>
      <c r="G561" s="89">
        <v>2.8898840649665969</v>
      </c>
      <c r="H561" s="89">
        <v>0.23769156968354022</v>
      </c>
      <c r="I561" s="89">
        <v>0.35094962840629407</v>
      </c>
      <c r="J561" s="89">
        <v>3.2576832553042223</v>
      </c>
      <c r="K561" s="89">
        <v>0.26750262799040136</v>
      </c>
    </row>
    <row r="562" spans="1:11" x14ac:dyDescent="0.25">
      <c r="A562" s="88" t="s">
        <v>1099</v>
      </c>
      <c r="B562" s="88">
        <v>87.113107758879707</v>
      </c>
      <c r="C562" s="88">
        <v>87.651930975319004</v>
      </c>
      <c r="D562" s="88">
        <v>84.226188426063104</v>
      </c>
      <c r="E562" s="89">
        <v>2.8707794396833908</v>
      </c>
      <c r="F562" s="89">
        <v>0.30406755512302208</v>
      </c>
      <c r="G562" s="89">
        <v>2.8579573800869174</v>
      </c>
      <c r="H562" s="89">
        <v>0.2350992250831796</v>
      </c>
      <c r="I562" s="89">
        <v>0.61468833573339321</v>
      </c>
      <c r="J562" s="89">
        <v>3.3986452774982912</v>
      </c>
      <c r="K562" s="89">
        <v>0.27890216239194743</v>
      </c>
    </row>
    <row r="563" spans="1:11" x14ac:dyDescent="0.25">
      <c r="A563" s="88" t="s">
        <v>1100</v>
      </c>
      <c r="B563" s="88">
        <v>87.240819760802907</v>
      </c>
      <c r="C563" s="88">
        <v>87.867538205753107</v>
      </c>
      <c r="D563" s="88">
        <v>84.862679185236701</v>
      </c>
      <c r="E563" s="89">
        <v>2.739047349423096</v>
      </c>
      <c r="F563" s="89">
        <v>0.24598115299343526</v>
      </c>
      <c r="G563" s="89">
        <v>2.8745133592875227</v>
      </c>
      <c r="H563" s="89">
        <v>0.23644360964916178</v>
      </c>
      <c r="I563" s="89">
        <v>0.75569222716558304</v>
      </c>
      <c r="J563" s="89">
        <v>3.8506929224129571</v>
      </c>
      <c r="K563" s="89">
        <v>0.3153631988222827</v>
      </c>
    </row>
    <row r="564" spans="1:11" x14ac:dyDescent="0.25">
      <c r="A564" s="88" t="s">
        <v>1101</v>
      </c>
      <c r="B564" s="88">
        <v>87.4248752929864</v>
      </c>
      <c r="C564" s="88">
        <v>87.950288868138003</v>
      </c>
      <c r="D564" s="88">
        <v>84.584386688801501</v>
      </c>
      <c r="E564" s="89">
        <v>2.5873164195420406</v>
      </c>
      <c r="F564" s="89">
        <v>9.4176602730255965E-2</v>
      </c>
      <c r="G564" s="89">
        <v>2.6866280203513559</v>
      </c>
      <c r="H564" s="89">
        <v>0.22117521723068467</v>
      </c>
      <c r="I564" s="89">
        <v>-0.32793272508843119</v>
      </c>
      <c r="J564" s="89">
        <v>4.1554630045889773</v>
      </c>
      <c r="K564" s="89">
        <v>0.33986317616536699</v>
      </c>
    </row>
    <row r="565" spans="1:11" x14ac:dyDescent="0.25">
      <c r="A565" s="88" t="s">
        <v>1102</v>
      </c>
      <c r="B565" s="88">
        <v>87.752419015565806</v>
      </c>
      <c r="C565" s="88">
        <v>88.524229242110195</v>
      </c>
      <c r="D565" s="88">
        <v>85.098263427268506</v>
      </c>
      <c r="E565" s="89">
        <v>2.5188916876573764</v>
      </c>
      <c r="F565" s="89">
        <v>0.65257360874924064</v>
      </c>
      <c r="G565" s="89">
        <v>2.7049165888632487</v>
      </c>
      <c r="H565" s="89">
        <v>0.22266255161129678</v>
      </c>
      <c r="I565" s="89">
        <v>0.60753143527261244</v>
      </c>
      <c r="J565" s="89">
        <v>4.7127430537896586</v>
      </c>
      <c r="K565" s="89">
        <v>0.3844925721166792</v>
      </c>
    </row>
    <row r="566" spans="1:11" x14ac:dyDescent="0.25">
      <c r="A566" s="88" t="s">
        <v>1103</v>
      </c>
      <c r="B566" s="88">
        <v>88.203918504717805</v>
      </c>
      <c r="C566" s="88">
        <v>88.873452220982202</v>
      </c>
      <c r="D566" s="88">
        <v>85.612829008548502</v>
      </c>
      <c r="E566" s="89">
        <v>2.4797283732947095</v>
      </c>
      <c r="F566" s="89">
        <v>0.39449423266584294</v>
      </c>
      <c r="G566" s="89">
        <v>2.995776878409262</v>
      </c>
      <c r="H566" s="89">
        <v>0.24628445162295787</v>
      </c>
      <c r="I566" s="89">
        <v>0.6046722465961718</v>
      </c>
      <c r="J566" s="89">
        <v>4.7907725774220866</v>
      </c>
      <c r="K566" s="89">
        <v>0.39072412833842662</v>
      </c>
    </row>
    <row r="567" spans="1:11" x14ac:dyDescent="0.25">
      <c r="A567" s="88" t="s">
        <v>1104</v>
      </c>
      <c r="B567" s="88">
        <v>88.685467876675304</v>
      </c>
      <c r="C567" s="88">
        <v>88.761852703821006</v>
      </c>
      <c r="D567" s="88">
        <v>85.680335604218499</v>
      </c>
      <c r="E567" s="89">
        <v>2.2148528482246022</v>
      </c>
      <c r="F567" s="89">
        <v>-0.12557126382770623</v>
      </c>
      <c r="G567" s="89">
        <v>2.6632128901962426</v>
      </c>
      <c r="H567" s="89">
        <v>0.21927060608566418</v>
      </c>
      <c r="I567" s="89">
        <v>7.8851027879545121E-2</v>
      </c>
      <c r="J567" s="89">
        <v>4.6475235362908762</v>
      </c>
      <c r="K567" s="89">
        <v>0.37928077577837893</v>
      </c>
    </row>
    <row r="568" spans="1:11" x14ac:dyDescent="0.25">
      <c r="A568" s="88" t="s">
        <v>1105</v>
      </c>
      <c r="B568" s="88">
        <v>89.046817717410903</v>
      </c>
      <c r="C568" s="88">
        <v>89.161940768746106</v>
      </c>
      <c r="D568" s="88">
        <v>85.620406279491107</v>
      </c>
      <c r="E568" s="89">
        <v>2.1308127762603712</v>
      </c>
      <c r="F568" s="89">
        <v>0.45074325595715337</v>
      </c>
      <c r="G568" s="89">
        <v>2.5639906033587456</v>
      </c>
      <c r="H568" s="89">
        <v>0.21119534024072184</v>
      </c>
      <c r="I568" s="89">
        <v>-6.9945249752778604E-2</v>
      </c>
      <c r="J568" s="89">
        <v>4.1641874848107108</v>
      </c>
      <c r="K568" s="89">
        <v>0.34056355513056857</v>
      </c>
    </row>
    <row r="569" spans="1:11" x14ac:dyDescent="0.25">
      <c r="A569" s="88" t="s">
        <v>1106</v>
      </c>
      <c r="B569" s="88">
        <v>89.3863813931126</v>
      </c>
      <c r="C569" s="88">
        <v>89.7313260603852</v>
      </c>
      <c r="D569" s="88">
        <v>85.432352191553406</v>
      </c>
      <c r="E569" s="89">
        <v>2.6131051968884655</v>
      </c>
      <c r="F569" s="89">
        <v>0.63859678998674507</v>
      </c>
      <c r="G569" s="89">
        <v>3.2216652402493606</v>
      </c>
      <c r="H569" s="89">
        <v>0.26458757943572664</v>
      </c>
      <c r="I569" s="89">
        <v>-0.21963699555902494</v>
      </c>
      <c r="J569" s="89">
        <v>3.8101296548952668</v>
      </c>
      <c r="K569" s="89">
        <v>0.31209741451831974</v>
      </c>
    </row>
    <row r="570" spans="1:11" x14ac:dyDescent="0.25">
      <c r="A570" s="88" t="s">
        <v>1107</v>
      </c>
      <c r="B570" s="88">
        <v>89.7777811166536</v>
      </c>
      <c r="C570" s="88">
        <v>89.993243294539198</v>
      </c>
      <c r="D570" s="88">
        <v>86.182502014865193</v>
      </c>
      <c r="E570" s="89">
        <v>2.8672508478660985</v>
      </c>
      <c r="F570" s="89">
        <v>0.2918905199035482</v>
      </c>
      <c r="G570" s="89">
        <v>3.0128700911594475</v>
      </c>
      <c r="H570" s="89">
        <v>0.24767075501754832</v>
      </c>
      <c r="I570" s="89">
        <v>0.87806293993852869</v>
      </c>
      <c r="J570" s="89">
        <v>4.5745952406823331</v>
      </c>
      <c r="K570" s="89">
        <v>0.37344943126949026</v>
      </c>
    </row>
    <row r="571" spans="1:11" x14ac:dyDescent="0.25">
      <c r="A571" s="88" t="s">
        <v>1108</v>
      </c>
      <c r="B571" s="88">
        <v>89.910000600997606</v>
      </c>
      <c r="C571" s="88">
        <v>90.310580697079402</v>
      </c>
      <c r="D571" s="88">
        <v>86.597185388266297</v>
      </c>
      <c r="E571" s="89">
        <v>2.6010098845233864</v>
      </c>
      <c r="F571" s="89">
        <v>0.35262358697485396</v>
      </c>
      <c r="G571" s="89">
        <v>3.2576711080248399</v>
      </c>
      <c r="H571" s="89">
        <v>0.26750164503090978</v>
      </c>
      <c r="I571" s="89">
        <v>0.48116887269016306</v>
      </c>
      <c r="J571" s="89">
        <v>4.4613403132660823</v>
      </c>
      <c r="K571" s="89">
        <v>0.3643861765272316</v>
      </c>
    </row>
    <row r="572" spans="1:11" x14ac:dyDescent="0.25">
      <c r="A572" s="88" t="s">
        <v>1109</v>
      </c>
      <c r="B572" s="88">
        <v>89.625277961415904</v>
      </c>
      <c r="C572" s="88">
        <v>90.483673825737696</v>
      </c>
      <c r="D572" s="88">
        <v>86.947117537249198</v>
      </c>
      <c r="E572" s="89">
        <v>2.5415789247496656</v>
      </c>
      <c r="F572" s="89">
        <v>0.19166428487364939</v>
      </c>
      <c r="G572" s="89">
        <v>3.4600694444443914</v>
      </c>
      <c r="H572" s="89">
        <v>0.28386505106074988</v>
      </c>
      <c r="I572" s="89">
        <v>0.40409182748140093</v>
      </c>
      <c r="J572" s="89">
        <v>4.229562345169291</v>
      </c>
      <c r="K572" s="89">
        <v>0.34580997130317925</v>
      </c>
    </row>
    <row r="573" spans="1:11" x14ac:dyDescent="0.25">
      <c r="A573" s="88" t="s">
        <v>1110</v>
      </c>
      <c r="B573" s="88">
        <v>89.225614520103406</v>
      </c>
      <c r="C573" s="88">
        <v>90.5398531745128</v>
      </c>
      <c r="D573" s="88">
        <v>86.822436988103703</v>
      </c>
      <c r="E573" s="89">
        <v>2.5966621747693708</v>
      </c>
      <c r="F573" s="89">
        <v>6.2087829107482229E-2</v>
      </c>
      <c r="G573" s="89">
        <v>3.6088474970896067</v>
      </c>
      <c r="H573" s="89">
        <v>0.29587468719969312</v>
      </c>
      <c r="I573" s="89">
        <v>-0.14339813978546667</v>
      </c>
      <c r="J573" s="89">
        <v>3.7161077967496015</v>
      </c>
      <c r="K573" s="89">
        <v>0.30452313180275858</v>
      </c>
    </row>
    <row r="574" spans="1:11" x14ac:dyDescent="0.25">
      <c r="A574" s="88" t="s">
        <v>1111</v>
      </c>
      <c r="B574" s="88">
        <v>89.324027886291205</v>
      </c>
      <c r="C574" s="88">
        <v>90.5520000607344</v>
      </c>
      <c r="D574" s="88">
        <v>87.127594354244295</v>
      </c>
      <c r="E574" s="89">
        <v>2.5379878921678589</v>
      </c>
      <c r="F574" s="89">
        <v>1.3416065738680594E-2</v>
      </c>
      <c r="G574" s="89">
        <v>3.3086197339246226</v>
      </c>
      <c r="H574" s="89">
        <v>0.27162348287954607</v>
      </c>
      <c r="I574" s="89">
        <v>0.35147293341051267</v>
      </c>
      <c r="J574" s="89">
        <v>3.4447788537031565</v>
      </c>
      <c r="K574" s="89">
        <v>0.28262986967946269</v>
      </c>
    </row>
    <row r="575" spans="1:11" x14ac:dyDescent="0.25">
      <c r="A575" s="88" t="s">
        <v>1112</v>
      </c>
      <c r="B575" s="88">
        <v>89.556914478033505</v>
      </c>
      <c r="C575" s="88">
        <v>90.695485154227498</v>
      </c>
      <c r="D575" s="88">
        <v>88.235253597481602</v>
      </c>
      <c r="E575" s="89">
        <v>2.6548291540369195</v>
      </c>
      <c r="F575" s="89">
        <v>0.15845601797515041</v>
      </c>
      <c r="G575" s="89">
        <v>3.2184205978917912</v>
      </c>
      <c r="H575" s="89">
        <v>0.26432493478796282</v>
      </c>
      <c r="I575" s="89">
        <v>1.2713070427880391</v>
      </c>
      <c r="J575" s="89">
        <v>3.9741550050326646</v>
      </c>
      <c r="K575" s="89">
        <v>0.32529604884390384</v>
      </c>
    </row>
    <row r="576" spans="1:11" x14ac:dyDescent="0.25">
      <c r="A576" s="88" t="s">
        <v>1113</v>
      </c>
      <c r="B576" s="88">
        <v>89.809333493599397</v>
      </c>
      <c r="C576" s="88">
        <v>90.863264020163797</v>
      </c>
      <c r="D576" s="88">
        <v>88.708488609984101</v>
      </c>
      <c r="E576" s="89">
        <v>2.7274367765718566</v>
      </c>
      <c r="F576" s="89">
        <v>0.18499142008114866</v>
      </c>
      <c r="G576" s="89">
        <v>3.3120700221839661</v>
      </c>
      <c r="H576" s="89">
        <v>0.27190255019458043</v>
      </c>
      <c r="I576" s="89">
        <v>0.53633326046904628</v>
      </c>
      <c r="J576" s="89">
        <v>4.8757248029187572</v>
      </c>
      <c r="K576" s="89">
        <v>0.39750370763389498</v>
      </c>
    </row>
    <row r="577" spans="1:11" x14ac:dyDescent="0.25">
      <c r="A577" s="88" t="s">
        <v>1114</v>
      </c>
      <c r="B577" s="88">
        <v>90.357743854798997</v>
      </c>
      <c r="C577" s="88">
        <v>91.343825206307301</v>
      </c>
      <c r="D577" s="88">
        <v>89.070819929600304</v>
      </c>
      <c r="E577" s="89">
        <v>2.9689493104128051</v>
      </c>
      <c r="F577" s="89">
        <v>0.52888391290550896</v>
      </c>
      <c r="G577" s="89">
        <v>3.1851121306977204</v>
      </c>
      <c r="H577" s="89">
        <v>0.26162827059525995</v>
      </c>
      <c r="I577" s="89">
        <v>0.40845168855172531</v>
      </c>
      <c r="J577" s="89">
        <v>4.6681992585278165</v>
      </c>
      <c r="K577" s="89">
        <v>0.38093332819257864</v>
      </c>
    </row>
    <row r="578" spans="1:11" x14ac:dyDescent="0.25">
      <c r="A578" s="88" t="s">
        <v>1115</v>
      </c>
      <c r="B578" s="88">
        <v>90.906154215998598</v>
      </c>
      <c r="C578" s="88">
        <v>91.535138664298003</v>
      </c>
      <c r="D578" s="88">
        <v>89.570230968995205</v>
      </c>
      <c r="E578" s="89">
        <v>3.0636232007495767</v>
      </c>
      <c r="F578" s="89">
        <v>0.20944323007998644</v>
      </c>
      <c r="G578" s="89">
        <v>2.994917353606974</v>
      </c>
      <c r="H578" s="89">
        <v>0.24621473638801739</v>
      </c>
      <c r="I578" s="89">
        <v>0.56068984184676207</v>
      </c>
      <c r="J578" s="89">
        <v>4.6224403588527085</v>
      </c>
      <c r="K578" s="89">
        <v>0.37727554600470725</v>
      </c>
    </row>
    <row r="579" spans="1:11" x14ac:dyDescent="0.25">
      <c r="A579" s="88" t="s">
        <v>1116</v>
      </c>
      <c r="B579" s="88">
        <v>91.616833944347604</v>
      </c>
      <c r="C579" s="88">
        <v>91.720378679177998</v>
      </c>
      <c r="D579" s="88">
        <v>89.475170660806896</v>
      </c>
      <c r="E579" s="89">
        <v>3.3053510770768124</v>
      </c>
      <c r="F579" s="89">
        <v>0.20237038757253689</v>
      </c>
      <c r="G579" s="89">
        <v>3.3331052532544092</v>
      </c>
      <c r="H579" s="89">
        <v>0.273603743667028</v>
      </c>
      <c r="I579" s="89">
        <v>-0.10612935476432828</v>
      </c>
      <c r="J579" s="89">
        <v>4.4290618492880407</v>
      </c>
      <c r="K579" s="89">
        <v>0.36180143471988835</v>
      </c>
    </row>
    <row r="580" spans="1:11" x14ac:dyDescent="0.25">
      <c r="A580" s="88" t="s">
        <v>1117</v>
      </c>
      <c r="B580" s="88">
        <v>92.039034797764302</v>
      </c>
      <c r="C580" s="88">
        <v>92.118948383325403</v>
      </c>
      <c r="D580" s="88">
        <v>90.046910195562504</v>
      </c>
      <c r="E580" s="89">
        <v>3.360274018830367</v>
      </c>
      <c r="F580" s="89">
        <v>0.43454869014609709</v>
      </c>
      <c r="G580" s="89">
        <v>3.3164459959981185</v>
      </c>
      <c r="H580" s="89">
        <v>0.27225647681512477</v>
      </c>
      <c r="I580" s="89">
        <v>0.63899239368094829</v>
      </c>
      <c r="J580" s="89">
        <v>5.1699169723884886</v>
      </c>
      <c r="K580" s="89">
        <v>0.42094276128463726</v>
      </c>
    </row>
    <row r="581" spans="1:11" x14ac:dyDescent="0.25">
      <c r="A581" s="88" t="s">
        <v>1118</v>
      </c>
      <c r="B581" s="88">
        <v>93.603882444858499</v>
      </c>
      <c r="C581" s="88">
        <v>93.665398835417307</v>
      </c>
      <c r="D581" s="88">
        <v>91.8179250676788</v>
      </c>
      <c r="E581" s="89">
        <v>4.718281449606665</v>
      </c>
      <c r="F581" s="89">
        <v>1.6787539146200459</v>
      </c>
      <c r="G581" s="89">
        <v>4.3842802148991389</v>
      </c>
      <c r="H581" s="89">
        <v>0.35821427149640428</v>
      </c>
      <c r="I581" s="89">
        <v>1.9667691742782045</v>
      </c>
      <c r="J581" s="89">
        <v>7.4744200672455907</v>
      </c>
      <c r="K581" s="89">
        <v>0.60249675758738963</v>
      </c>
    </row>
    <row r="582" spans="1:11" x14ac:dyDescent="0.25">
      <c r="A582" s="88" t="s">
        <v>1119</v>
      </c>
      <c r="B582" s="88">
        <v>94.1447803353567</v>
      </c>
      <c r="C582" s="88">
        <v>94.244653472111494</v>
      </c>
      <c r="D582" s="88">
        <v>92.663824041991802</v>
      </c>
      <c r="E582" s="89">
        <v>4.8642316221079174</v>
      </c>
      <c r="F582" s="89">
        <v>0.61842969110932344</v>
      </c>
      <c r="G582" s="89">
        <v>4.7241437489454974</v>
      </c>
      <c r="H582" s="89">
        <v>0.38540331441581088</v>
      </c>
      <c r="I582" s="89">
        <v>0.92127868680269565</v>
      </c>
      <c r="J582" s="89">
        <v>7.5204616663469226</v>
      </c>
      <c r="K582" s="89">
        <v>0.6060875272215771</v>
      </c>
    </row>
    <row r="583" spans="1:11" x14ac:dyDescent="0.25">
      <c r="A583" s="88" t="s">
        <v>1120</v>
      </c>
      <c r="B583" s="88">
        <v>94.722489332291602</v>
      </c>
      <c r="C583" s="88">
        <v>94.8595895870818</v>
      </c>
      <c r="D583" s="88">
        <v>93.513856073182694</v>
      </c>
      <c r="E583" s="89">
        <v>5.3525622279226193</v>
      </c>
      <c r="F583" s="89">
        <v>0.652489125181277</v>
      </c>
      <c r="G583" s="89">
        <v>5.0370719077321935</v>
      </c>
      <c r="H583" s="89">
        <v>0.4103661022653915</v>
      </c>
      <c r="I583" s="89">
        <v>0.91732889288671515</v>
      </c>
      <c r="J583" s="89">
        <v>7.98717724358462</v>
      </c>
      <c r="K583" s="89">
        <v>0.64240718069616953</v>
      </c>
    </row>
    <row r="584" spans="1:11" x14ac:dyDescent="0.25">
      <c r="A584" s="88" t="s">
        <v>1121</v>
      </c>
      <c r="B584" s="88">
        <v>94.838932628162794</v>
      </c>
      <c r="C584" s="88">
        <v>95.127580264346605</v>
      </c>
      <c r="D584" s="88">
        <v>94.062863795110601</v>
      </c>
      <c r="E584" s="89">
        <v>5.817169871418848</v>
      </c>
      <c r="F584" s="89">
        <v>0.28251300520205636</v>
      </c>
      <c r="G584" s="89">
        <v>5.1323141979763065</v>
      </c>
      <c r="H584" s="89">
        <v>0.41795020321584442</v>
      </c>
      <c r="I584" s="89">
        <v>0.58708703178518284</v>
      </c>
      <c r="J584" s="89">
        <v>8.1839932816782923</v>
      </c>
      <c r="K584" s="89">
        <v>0.65768022275110027</v>
      </c>
    </row>
    <row r="585" spans="1:11" x14ac:dyDescent="0.25">
      <c r="A585" s="88" t="s">
        <v>1122</v>
      </c>
      <c r="B585" s="88">
        <v>94.725494320572096</v>
      </c>
      <c r="C585" s="88">
        <v>95.170853546511196</v>
      </c>
      <c r="D585" s="88">
        <v>94.370776532503001</v>
      </c>
      <c r="E585" s="89">
        <v>6.164014481771396</v>
      </c>
      <c r="F585" s="89">
        <v>4.5489732887493695E-2</v>
      </c>
      <c r="G585" s="89">
        <v>5.1148750628878137</v>
      </c>
      <c r="H585" s="89">
        <v>0.41656200384241338</v>
      </c>
      <c r="I585" s="89">
        <v>0.32734782353969205</v>
      </c>
      <c r="J585" s="89">
        <v>8.6939963979973953</v>
      </c>
      <c r="K585" s="89">
        <v>0.69713857335025331</v>
      </c>
    </row>
    <row r="586" spans="1:11" x14ac:dyDescent="0.25">
      <c r="A586" s="88" t="s">
        <v>1123</v>
      </c>
      <c r="B586" s="88">
        <v>94.963639641805401</v>
      </c>
      <c r="C586" s="88">
        <v>95.563349807547795</v>
      </c>
      <c r="D586" s="88">
        <v>94.633914487053204</v>
      </c>
      <c r="E586" s="89">
        <v>6.3136558986047753</v>
      </c>
      <c r="F586" s="89">
        <v>0.41241225271220205</v>
      </c>
      <c r="G586" s="89">
        <v>5.5342231463161751</v>
      </c>
      <c r="H586" s="89">
        <v>0.44988482629937376</v>
      </c>
      <c r="I586" s="89">
        <v>0.27883415207414775</v>
      </c>
      <c r="J586" s="89">
        <v>8.6153189336200864</v>
      </c>
      <c r="K586" s="89">
        <v>0.69106247483399219</v>
      </c>
    </row>
    <row r="587" spans="1:11" x14ac:dyDescent="0.25">
      <c r="A587" s="88" t="s">
        <v>1124</v>
      </c>
      <c r="B587" s="88">
        <v>95.322735741330604</v>
      </c>
      <c r="C587" s="88">
        <v>95.927756394196805</v>
      </c>
      <c r="D587" s="88">
        <v>94.858477244077704</v>
      </c>
      <c r="E587" s="89">
        <v>6.4381642633649871</v>
      </c>
      <c r="F587" s="89">
        <v>0.38132462642097575</v>
      </c>
      <c r="G587" s="89">
        <v>5.7690536977357043</v>
      </c>
      <c r="H587" s="89">
        <v>0.46849228050791503</v>
      </c>
      <c r="I587" s="89">
        <v>0.23729627823354527</v>
      </c>
      <c r="J587" s="89">
        <v>7.5063235799269545</v>
      </c>
      <c r="K587" s="89">
        <v>0.60498505234709565</v>
      </c>
    </row>
    <row r="588" spans="1:11" x14ac:dyDescent="0.25">
      <c r="A588" s="88" t="s">
        <v>1125</v>
      </c>
      <c r="B588" s="88">
        <v>95.793767654306095</v>
      </c>
      <c r="C588" s="88">
        <v>96.296718063179</v>
      </c>
      <c r="D588" s="88">
        <v>94.855033030012905</v>
      </c>
      <c r="E588" s="89">
        <v>6.663488000535267</v>
      </c>
      <c r="F588" s="89">
        <v>0.38462451625160821</v>
      </c>
      <c r="G588" s="89">
        <v>5.9798138462310302</v>
      </c>
      <c r="H588" s="89">
        <v>0.48516023093754246</v>
      </c>
      <c r="I588" s="89">
        <v>-3.630897485251694E-3</v>
      </c>
      <c r="J588" s="89">
        <v>6.9289247470472715</v>
      </c>
      <c r="K588" s="89">
        <v>0.55984608911272549</v>
      </c>
    </row>
    <row r="589" spans="1:11" x14ac:dyDescent="0.25">
      <c r="A589" s="88" t="s">
        <v>1126</v>
      </c>
      <c r="B589" s="88">
        <v>96.093515235290596</v>
      </c>
      <c r="C589" s="88">
        <v>96.579892348220895</v>
      </c>
      <c r="D589" s="88">
        <v>95.160879238966501</v>
      </c>
      <c r="E589" s="89">
        <v>6.3478470530525133</v>
      </c>
      <c r="F589" s="89">
        <v>0.29406431572891467</v>
      </c>
      <c r="G589" s="89">
        <v>5.7322617375476836</v>
      </c>
      <c r="H589" s="89">
        <v>0.4655794702388194</v>
      </c>
      <c r="I589" s="89">
        <v>0.32243540398833037</v>
      </c>
      <c r="J589" s="89">
        <v>6.8373226093345174</v>
      </c>
      <c r="K589" s="89">
        <v>0.5526644373347489</v>
      </c>
    </row>
    <row r="590" spans="1:11" x14ac:dyDescent="0.25">
      <c r="A590" s="88" t="s">
        <v>1127</v>
      </c>
      <c r="B590" s="88">
        <v>96.698269126750404</v>
      </c>
      <c r="C590" s="88">
        <v>96.767409904267396</v>
      </c>
      <c r="D590" s="88">
        <v>95.2146089783772</v>
      </c>
      <c r="E590" s="89">
        <v>6.371532225408405</v>
      </c>
      <c r="F590" s="89">
        <v>0.19415796755126724</v>
      </c>
      <c r="G590" s="89">
        <v>5.7161340620879741</v>
      </c>
      <c r="H590" s="89">
        <v>0.46430235330201519</v>
      </c>
      <c r="I590" s="89">
        <v>5.6462003966739616E-2</v>
      </c>
      <c r="J590" s="89">
        <v>6.3016227024532245</v>
      </c>
      <c r="K590" s="89">
        <v>0.51055193518263486</v>
      </c>
    </row>
    <row r="591" spans="1:11" x14ac:dyDescent="0.25">
      <c r="A591" s="88" t="s">
        <v>1128</v>
      </c>
      <c r="B591" s="88">
        <v>97.695173988821495</v>
      </c>
      <c r="C591" s="88">
        <v>97.204697808246195</v>
      </c>
      <c r="D591" s="88">
        <v>95.639624993972603</v>
      </c>
      <c r="E591" s="89">
        <v>6.6345231359622892</v>
      </c>
      <c r="F591" s="89">
        <v>0.45189584428415586</v>
      </c>
      <c r="G591" s="89">
        <v>5.9793899764101432</v>
      </c>
      <c r="H591" s="89">
        <v>0.4851267397286918</v>
      </c>
      <c r="I591" s="89">
        <v>0.44637689547402104</v>
      </c>
      <c r="J591" s="89">
        <v>6.8895697964462821</v>
      </c>
      <c r="K591" s="89">
        <v>0.55676133325635035</v>
      </c>
    </row>
    <row r="592" spans="1:11" x14ac:dyDescent="0.25">
      <c r="A592" s="88" t="s">
        <v>1129</v>
      </c>
      <c r="B592" s="88">
        <v>98.272882985756297</v>
      </c>
      <c r="C592" s="88">
        <v>97.7869891664959</v>
      </c>
      <c r="D592" s="88">
        <v>96.396663245414004</v>
      </c>
      <c r="E592" s="89">
        <v>6.773048198179743</v>
      </c>
      <c r="F592" s="89">
        <v>0.59903623114838656</v>
      </c>
      <c r="G592" s="89">
        <v>6.1529586286467763</v>
      </c>
      <c r="H592" s="89">
        <v>0.4988306540405496</v>
      </c>
      <c r="I592" s="89">
        <v>0.79155292744939043</v>
      </c>
      <c r="J592" s="89">
        <v>7.0516056975871821</v>
      </c>
      <c r="K592" s="89">
        <v>0.5694555056542594</v>
      </c>
    </row>
    <row r="593" spans="1:11" x14ac:dyDescent="0.25">
      <c r="A593" s="88" t="s">
        <v>1130</v>
      </c>
      <c r="B593" s="88">
        <v>98.794999699501204</v>
      </c>
      <c r="C593" s="88">
        <v>98.140008047312094</v>
      </c>
      <c r="D593" s="88">
        <v>97.513277445219799</v>
      </c>
      <c r="E593" s="89">
        <v>5.5458354066678428</v>
      </c>
      <c r="F593" s="89">
        <v>0.3610080275762817</v>
      </c>
      <c r="G593" s="89">
        <v>4.7772275221475091</v>
      </c>
      <c r="H593" s="89">
        <v>0.38964270481904872</v>
      </c>
      <c r="I593" s="89">
        <v>1.1583535801058087</v>
      </c>
      <c r="J593" s="89">
        <v>6.2028763701019951</v>
      </c>
      <c r="K593" s="89">
        <v>0.50276804919135998</v>
      </c>
    </row>
    <row r="594" spans="1:11" x14ac:dyDescent="0.25">
      <c r="A594" s="88" t="s">
        <v>1131</v>
      </c>
      <c r="B594" s="88">
        <v>99.171374481639504</v>
      </c>
      <c r="C594" s="88">
        <v>98.503655453572307</v>
      </c>
      <c r="D594" s="88">
        <v>98.9054287702089</v>
      </c>
      <c r="E594" s="89">
        <v>5.339217031870902</v>
      </c>
      <c r="F594" s="89">
        <v>0.37053940945765973</v>
      </c>
      <c r="G594" s="89">
        <v>4.5190913484775219</v>
      </c>
      <c r="H594" s="89">
        <v>0.36900884285566704</v>
      </c>
      <c r="I594" s="89">
        <v>1.4276530965448897</v>
      </c>
      <c r="J594" s="89">
        <v>6.7357512953368337</v>
      </c>
      <c r="K594" s="89">
        <v>0.54469459507178186</v>
      </c>
    </row>
    <row r="595" spans="1:11" x14ac:dyDescent="0.25">
      <c r="A595" s="88" t="s">
        <v>1132</v>
      </c>
      <c r="B595" s="88">
        <v>99.492156980587794</v>
      </c>
      <c r="C595" s="88">
        <v>98.871857942165605</v>
      </c>
      <c r="D595" s="88">
        <v>99.149967968809193</v>
      </c>
      <c r="E595" s="89">
        <v>5.0354120567544847</v>
      </c>
      <c r="F595" s="89">
        <v>0.37379576107898771</v>
      </c>
      <c r="G595" s="89">
        <v>4.2296918767506408</v>
      </c>
      <c r="H595" s="89">
        <v>0.3458203633837087</v>
      </c>
      <c r="I595" s="89">
        <v>0.24724547645249562</v>
      </c>
      <c r="J595" s="89">
        <v>6.0270339950645901</v>
      </c>
      <c r="K595" s="89">
        <v>0.48889046608406872</v>
      </c>
    </row>
    <row r="596" spans="1:11" x14ac:dyDescent="0.25">
      <c r="A596" s="88" t="s">
        <v>1133</v>
      </c>
      <c r="B596" s="88">
        <v>99.154847046096506</v>
      </c>
      <c r="C596" s="88">
        <v>98.766331868115202</v>
      </c>
      <c r="D596" s="88">
        <v>99.336644371120997</v>
      </c>
      <c r="E596" s="89">
        <v>4.5507834159787652</v>
      </c>
      <c r="F596" s="89">
        <v>-0.10673014166693306</v>
      </c>
      <c r="G596" s="89">
        <v>3.8251278899946728</v>
      </c>
      <c r="H596" s="89">
        <v>0.31330507187630197</v>
      </c>
      <c r="I596" s="89">
        <v>0.1882768155512915</v>
      </c>
      <c r="J596" s="89">
        <v>5.6066553400902608</v>
      </c>
      <c r="K596" s="89">
        <v>0.45562823788778406</v>
      </c>
    </row>
    <row r="597" spans="1:11" x14ac:dyDescent="0.25">
      <c r="A597" s="88" t="s">
        <v>1134</v>
      </c>
      <c r="B597" s="88">
        <v>98.994080173087298</v>
      </c>
      <c r="C597" s="88">
        <v>99.200583050538597</v>
      </c>
      <c r="D597" s="88">
        <v>99.242961748558599</v>
      </c>
      <c r="E597" s="89">
        <v>4.5062692817092742</v>
      </c>
      <c r="F597" s="89">
        <v>0.43967531668915871</v>
      </c>
      <c r="G597" s="89">
        <v>4.2342054881939539</v>
      </c>
      <c r="H597" s="89">
        <v>0.34618247473414687</v>
      </c>
      <c r="I597" s="89">
        <v>-9.4308221457939378E-2</v>
      </c>
      <c r="J597" s="89">
        <v>5.1628114073825948</v>
      </c>
      <c r="K597" s="89">
        <v>0.42037735115745267</v>
      </c>
    </row>
    <row r="598" spans="1:11" x14ac:dyDescent="0.25">
      <c r="A598" s="88" t="s">
        <v>1135</v>
      </c>
      <c r="B598" s="88">
        <v>99.376464931786799</v>
      </c>
      <c r="C598" s="88">
        <v>99.555879472521497</v>
      </c>
      <c r="D598" s="88">
        <v>99.386241053654004</v>
      </c>
      <c r="E598" s="89">
        <v>4.6468577938105549</v>
      </c>
      <c r="F598" s="89">
        <v>0.3581596106162932</v>
      </c>
      <c r="G598" s="89">
        <v>4.1778879382254219</v>
      </c>
      <c r="H598" s="89">
        <v>0.3416632839852829</v>
      </c>
      <c r="I598" s="89">
        <v>0.1443722583153173</v>
      </c>
      <c r="J598" s="89">
        <v>5.0218006856843633</v>
      </c>
      <c r="K598" s="89">
        <v>0.40914947531798251</v>
      </c>
    </row>
    <row r="599" spans="1:11" x14ac:dyDescent="0.25">
      <c r="A599" s="88" t="s">
        <v>1136</v>
      </c>
      <c r="B599" s="88">
        <v>99.909099104513501</v>
      </c>
      <c r="C599" s="88">
        <v>99.971910325612498</v>
      </c>
      <c r="D599" s="88">
        <v>99.969002073416902</v>
      </c>
      <c r="E599" s="89">
        <v>4.8114055136106559</v>
      </c>
      <c r="F599" s="89">
        <v>0.41788677403611363</v>
      </c>
      <c r="G599" s="89">
        <v>4.2158329178439313</v>
      </c>
      <c r="H599" s="89">
        <v>0.3447084174695636</v>
      </c>
      <c r="I599" s="89">
        <v>0.5863598558358829</v>
      </c>
      <c r="J599" s="89">
        <v>5.3875256885997036</v>
      </c>
      <c r="K599" s="89">
        <v>0.43824157380174533</v>
      </c>
    </row>
    <row r="600" spans="1:11" x14ac:dyDescent="0.25">
      <c r="A600" s="88" t="s">
        <v>1137</v>
      </c>
      <c r="B600" s="88">
        <v>100.492</v>
      </c>
      <c r="C600" s="88">
        <v>100.447</v>
      </c>
      <c r="D600" s="88">
        <v>100.401</v>
      </c>
      <c r="E600" s="89">
        <v>4.9045281971250576</v>
      </c>
      <c r="F600" s="89">
        <v>0.47522316302661682</v>
      </c>
      <c r="G600" s="89">
        <v>4.3098892883328244</v>
      </c>
      <c r="H600" s="89">
        <v>0.35225218263585933</v>
      </c>
      <c r="I600" s="89">
        <v>0.43213187850552615</v>
      </c>
      <c r="J600" s="89">
        <v>5.8467819712131774</v>
      </c>
      <c r="K600" s="89">
        <v>0.4746429558647014</v>
      </c>
    </row>
    <row r="601" spans="1:11" x14ac:dyDescent="0.25">
      <c r="A601" s="88" t="s">
        <v>1138</v>
      </c>
      <c r="B601" s="88">
        <v>100.917</v>
      </c>
      <c r="C601" s="88">
        <v>101.093</v>
      </c>
      <c r="D601" s="88">
        <v>100.754</v>
      </c>
      <c r="E601" s="89">
        <v>5.0195736443805039</v>
      </c>
      <c r="F601" s="89">
        <v>0.64312523022092005</v>
      </c>
      <c r="G601" s="89">
        <v>4.6729267780782013</v>
      </c>
      <c r="H601" s="89">
        <v>0.38131114352117912</v>
      </c>
      <c r="I601" s="89">
        <v>0.3515901236043506</v>
      </c>
      <c r="J601" s="89">
        <v>5.8775421221026525</v>
      </c>
      <c r="K601" s="89">
        <v>0.47707587788190509</v>
      </c>
    </row>
    <row r="602" spans="1:11" x14ac:dyDescent="0.25">
      <c r="A602" s="88" t="s">
        <v>1139</v>
      </c>
      <c r="B602" s="88">
        <v>101.44</v>
      </c>
      <c r="C602" s="88">
        <v>101.292</v>
      </c>
      <c r="D602" s="88">
        <v>101.024</v>
      </c>
      <c r="E602" s="89">
        <v>4.903635727992417</v>
      </c>
      <c r="F602" s="89">
        <v>0.19684844647998023</v>
      </c>
      <c r="G602" s="89">
        <v>4.6757375238303922</v>
      </c>
      <c r="H602" s="89">
        <v>0.38153576613066953</v>
      </c>
      <c r="I602" s="89">
        <v>0.26797943505965094</v>
      </c>
      <c r="J602" s="89">
        <v>6.1013652043060862</v>
      </c>
      <c r="K602" s="89">
        <v>0.49475930086704256</v>
      </c>
    </row>
    <row r="603" spans="1:11" x14ac:dyDescent="0.25">
      <c r="A603" s="88" t="s">
        <v>1140</v>
      </c>
      <c r="B603" s="88">
        <v>102.303</v>
      </c>
      <c r="C603" s="88">
        <v>101.621</v>
      </c>
      <c r="D603" s="88">
        <v>101.45099999999999</v>
      </c>
      <c r="E603" s="89">
        <v>4.7165339115990967</v>
      </c>
      <c r="F603" s="89">
        <v>0.32480353828534536</v>
      </c>
      <c r="G603" s="89">
        <v>4.5433011894813413</v>
      </c>
      <c r="H603" s="89">
        <v>0.37094601671114891</v>
      </c>
      <c r="I603" s="89">
        <v>0.42267184035476024</v>
      </c>
      <c r="J603" s="89">
        <v>6.0763255882628542</v>
      </c>
      <c r="K603" s="89">
        <v>0.492782714290807</v>
      </c>
    </row>
    <row r="604" spans="1:11" x14ac:dyDescent="0.25">
      <c r="A604" s="88" t="s">
        <v>1141</v>
      </c>
      <c r="B604" s="88">
        <v>103.02</v>
      </c>
      <c r="C604" s="88">
        <v>102.07299999999999</v>
      </c>
      <c r="D604" s="88">
        <v>102.48399999999999</v>
      </c>
      <c r="E604" s="89">
        <v>4.8305461995368004</v>
      </c>
      <c r="F604" s="89">
        <v>0.44478995483216988</v>
      </c>
      <c r="G604" s="89">
        <v>4.3830072589785551</v>
      </c>
      <c r="H604" s="89">
        <v>0.35811228272246698</v>
      </c>
      <c r="I604" s="89">
        <v>1.0182255473085489</v>
      </c>
      <c r="J604" s="89">
        <v>6.3148832642561326</v>
      </c>
      <c r="K604" s="89">
        <v>0.5115967218269013</v>
      </c>
    </row>
    <row r="605" spans="1:11" x14ac:dyDescent="0.25">
      <c r="A605" s="88" t="s">
        <v>1142</v>
      </c>
      <c r="B605" s="88">
        <v>103.108</v>
      </c>
      <c r="C605" s="88">
        <v>102.078</v>
      </c>
      <c r="D605" s="88">
        <v>102.502</v>
      </c>
      <c r="E605" s="89">
        <v>4.365605864281985</v>
      </c>
      <c r="F605" s="89">
        <v>4.8984550272912486E-3</v>
      </c>
      <c r="G605" s="89">
        <v>4.012626482351056</v>
      </c>
      <c r="H605" s="89">
        <v>0.32838897127400735</v>
      </c>
      <c r="I605" s="89">
        <v>1.7563717263180401E-2</v>
      </c>
      <c r="J605" s="89">
        <v>5.1159418342622276</v>
      </c>
      <c r="K605" s="89">
        <v>0.41664692761076427</v>
      </c>
    </row>
    <row r="606" spans="1:11" x14ac:dyDescent="0.25">
      <c r="A606" s="91" t="s">
        <v>1143</v>
      </c>
      <c r="B606" s="88">
        <v>103.07899999999999</v>
      </c>
      <c r="C606" s="88">
        <v>102.468</v>
      </c>
      <c r="D606" s="88">
        <v>102.6</v>
      </c>
      <c r="E606" s="92">
        <v>3.9402756478725154</v>
      </c>
      <c r="F606" s="89">
        <v>0.38206077705285058</v>
      </c>
      <c r="G606" s="92">
        <v>4.0245659190751626</v>
      </c>
      <c r="H606" s="89">
        <v>0.32934863155409388</v>
      </c>
      <c r="I606" s="89">
        <v>9.5607890577742438E-2</v>
      </c>
      <c r="J606" s="92">
        <v>3.7354584836539528</v>
      </c>
      <c r="K606" s="89">
        <v>0.3060825130679401</v>
      </c>
    </row>
    <row r="607" spans="1:11" x14ac:dyDescent="0.25">
      <c r="E607" s="89"/>
      <c r="G607" s="89"/>
      <c r="J607" s="89"/>
    </row>
  </sheetData>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sqref="A1:A2"/>
    </sheetView>
  </sheetViews>
  <sheetFormatPr baseColWidth="10" defaultRowHeight="15" x14ac:dyDescent="0.25"/>
  <cols>
    <col min="1" max="1" width="22.42578125" style="88" customWidth="1"/>
    <col min="2" max="2" width="18.140625" style="88" bestFit="1" customWidth="1"/>
    <col min="3" max="3" width="17.5703125" style="88" bestFit="1" customWidth="1"/>
    <col min="4" max="4" width="18.140625" style="88" bestFit="1" customWidth="1"/>
    <col min="5" max="5" width="11.85546875" style="88" bestFit="1" customWidth="1"/>
    <col min="6" max="16384" width="11.42578125" style="88"/>
  </cols>
  <sheetData>
    <row r="1" spans="1:5" x14ac:dyDescent="0.25">
      <c r="A1" s="88" t="s">
        <v>1144</v>
      </c>
    </row>
    <row r="2" spans="1:5" x14ac:dyDescent="0.25">
      <c r="A2" s="74" t="s">
        <v>527</v>
      </c>
    </row>
    <row r="4" spans="1:5" x14ac:dyDescent="0.25">
      <c r="B4" s="88" t="s">
        <v>1145</v>
      </c>
      <c r="C4" s="88" t="s">
        <v>1146</v>
      </c>
      <c r="D4" s="88" t="s">
        <v>1147</v>
      </c>
    </row>
    <row r="5" spans="1:5" x14ac:dyDescent="0.25">
      <c r="A5" s="88" t="s">
        <v>1148</v>
      </c>
      <c r="B5" s="88">
        <v>0.18</v>
      </c>
      <c r="C5" s="88">
        <v>0.95</v>
      </c>
      <c r="D5" s="88">
        <v>-0.25</v>
      </c>
      <c r="E5" s="88">
        <f>_xlfn.RANK.EQ(D5,$D$5:$D$50,1)</f>
        <v>1</v>
      </c>
    </row>
    <row r="6" spans="1:5" x14ac:dyDescent="0.25">
      <c r="A6" s="88" t="s">
        <v>1149</v>
      </c>
      <c r="B6" s="88">
        <v>0.11</v>
      </c>
      <c r="C6" s="88">
        <v>0.33</v>
      </c>
      <c r="D6" s="88">
        <v>0.08</v>
      </c>
      <c r="E6" s="88">
        <f t="shared" ref="E6:E61" si="0">_xlfn.RANK.EQ(D6,$D$5:$D$50,1)</f>
        <v>2</v>
      </c>
    </row>
    <row r="7" spans="1:5" x14ac:dyDescent="0.25">
      <c r="A7" s="88" t="s">
        <v>1150</v>
      </c>
      <c r="B7" s="88">
        <v>0.18</v>
      </c>
      <c r="C7" s="88">
        <v>-1.32</v>
      </c>
      <c r="D7" s="88">
        <v>0.61</v>
      </c>
      <c r="E7" s="88">
        <f t="shared" si="0"/>
        <v>3</v>
      </c>
    </row>
    <row r="8" spans="1:5" x14ac:dyDescent="0.25">
      <c r="A8" s="88" t="s">
        <v>1151</v>
      </c>
      <c r="B8" s="88">
        <v>-0.46</v>
      </c>
      <c r="C8" s="88">
        <v>-0.65</v>
      </c>
      <c r="D8" s="88">
        <v>0.74</v>
      </c>
      <c r="E8" s="88">
        <f t="shared" si="0"/>
        <v>4</v>
      </c>
    </row>
    <row r="9" spans="1:5" x14ac:dyDescent="0.25">
      <c r="A9" s="88" t="s">
        <v>1152</v>
      </c>
      <c r="B9" s="88">
        <v>-0.11</v>
      </c>
      <c r="C9" s="88">
        <v>-1.41</v>
      </c>
      <c r="D9" s="88">
        <v>2.08</v>
      </c>
      <c r="E9" s="88">
        <f t="shared" si="0"/>
        <v>5</v>
      </c>
    </row>
    <row r="10" spans="1:5" x14ac:dyDescent="0.25">
      <c r="A10" s="88" t="s">
        <v>1153</v>
      </c>
      <c r="B10" s="88">
        <v>0.26</v>
      </c>
      <c r="C10" s="88">
        <v>0.36</v>
      </c>
      <c r="D10" s="88">
        <v>3.1</v>
      </c>
      <c r="E10" s="88">
        <f t="shared" si="0"/>
        <v>6</v>
      </c>
    </row>
    <row r="11" spans="1:5" x14ac:dyDescent="0.25">
      <c r="A11" s="88" t="s">
        <v>1154</v>
      </c>
      <c r="B11" s="88">
        <v>-0.28000000000000003</v>
      </c>
      <c r="C11" s="88">
        <v>0.09</v>
      </c>
      <c r="D11" s="88">
        <v>3.13</v>
      </c>
      <c r="E11" s="88">
        <f t="shared" si="0"/>
        <v>7</v>
      </c>
    </row>
    <row r="12" spans="1:5" x14ac:dyDescent="0.25">
      <c r="A12" s="88" t="s">
        <v>1155</v>
      </c>
      <c r="B12" s="88">
        <v>0.36</v>
      </c>
      <c r="C12" s="88">
        <v>-0.57999999999999996</v>
      </c>
      <c r="D12" s="88">
        <v>3.33</v>
      </c>
      <c r="E12" s="88">
        <f t="shared" si="0"/>
        <v>8</v>
      </c>
    </row>
    <row r="13" spans="1:5" x14ac:dyDescent="0.25">
      <c r="A13" s="88" t="s">
        <v>1156</v>
      </c>
      <c r="B13" s="88">
        <v>0.12</v>
      </c>
      <c r="C13" s="88">
        <v>0.55000000000000004</v>
      </c>
      <c r="D13" s="88">
        <v>3.41</v>
      </c>
      <c r="E13" s="88">
        <f t="shared" si="0"/>
        <v>9</v>
      </c>
    </row>
    <row r="14" spans="1:5" x14ac:dyDescent="0.25">
      <c r="A14" s="88" t="s">
        <v>1157</v>
      </c>
      <c r="B14" s="88">
        <v>-0.03</v>
      </c>
      <c r="C14" s="88">
        <v>-0.08</v>
      </c>
      <c r="D14" s="88">
        <v>3.54</v>
      </c>
      <c r="E14" s="88">
        <f t="shared" si="0"/>
        <v>10</v>
      </c>
    </row>
    <row r="15" spans="1:5" x14ac:dyDescent="0.25">
      <c r="A15" s="88" t="s">
        <v>1158</v>
      </c>
      <c r="B15" s="88">
        <v>-0.15</v>
      </c>
      <c r="C15" s="88">
        <v>-1.69</v>
      </c>
      <c r="D15" s="88">
        <v>3.6</v>
      </c>
      <c r="E15" s="88">
        <f t="shared" si="0"/>
        <v>11</v>
      </c>
    </row>
    <row r="16" spans="1:5" x14ac:dyDescent="0.25">
      <c r="A16" s="88" t="s">
        <v>1159</v>
      </c>
      <c r="B16" s="88">
        <v>-0.32</v>
      </c>
      <c r="C16" s="88">
        <v>-0.24</v>
      </c>
      <c r="D16" s="88">
        <v>3.61</v>
      </c>
      <c r="E16" s="88">
        <f t="shared" si="0"/>
        <v>12</v>
      </c>
    </row>
    <row r="17" spans="1:5" x14ac:dyDescent="0.25">
      <c r="A17" s="88" t="s">
        <v>1160</v>
      </c>
      <c r="B17" s="88">
        <v>-0.66</v>
      </c>
      <c r="C17" s="88">
        <v>-1.1000000000000001</v>
      </c>
      <c r="D17" s="88">
        <v>3.64</v>
      </c>
      <c r="E17" s="88">
        <f t="shared" si="0"/>
        <v>13</v>
      </c>
    </row>
    <row r="18" spans="1:5" x14ac:dyDescent="0.25">
      <c r="A18" s="88" t="s">
        <v>1161</v>
      </c>
      <c r="B18" s="88">
        <v>0.09</v>
      </c>
      <c r="C18" s="88">
        <v>0.32</v>
      </c>
      <c r="D18" s="88">
        <v>3.68</v>
      </c>
      <c r="E18" s="88">
        <f t="shared" si="0"/>
        <v>14</v>
      </c>
    </row>
    <row r="19" spans="1:5" x14ac:dyDescent="0.25">
      <c r="A19" s="88" t="s">
        <v>1162</v>
      </c>
      <c r="B19" s="88">
        <v>0.32</v>
      </c>
      <c r="C19" s="88">
        <v>0.39</v>
      </c>
      <c r="D19" s="88">
        <v>3.73</v>
      </c>
      <c r="E19" s="88">
        <f t="shared" si="0"/>
        <v>15</v>
      </c>
    </row>
    <row r="20" spans="1:5" x14ac:dyDescent="0.25">
      <c r="A20" s="91" t="s">
        <v>1163</v>
      </c>
      <c r="B20" s="91">
        <v>0.1</v>
      </c>
      <c r="C20" s="91">
        <v>0.11</v>
      </c>
      <c r="D20" s="91">
        <v>3.74</v>
      </c>
      <c r="E20" s="91">
        <f t="shared" si="0"/>
        <v>16</v>
      </c>
    </row>
    <row r="21" spans="1:5" x14ac:dyDescent="0.25">
      <c r="A21" s="88" t="s">
        <v>1164</v>
      </c>
      <c r="B21" s="88">
        <v>-0.53</v>
      </c>
      <c r="C21" s="88">
        <v>-0.57999999999999996</v>
      </c>
      <c r="D21" s="88">
        <v>3.79</v>
      </c>
      <c r="E21" s="88">
        <f t="shared" si="0"/>
        <v>17</v>
      </c>
    </row>
    <row r="22" spans="1:5" x14ac:dyDescent="0.25">
      <c r="A22" s="88" t="s">
        <v>1165</v>
      </c>
      <c r="B22" s="88">
        <v>0.02</v>
      </c>
      <c r="C22" s="88">
        <v>0.26</v>
      </c>
      <c r="D22" s="88">
        <v>3.87</v>
      </c>
      <c r="E22" s="88">
        <f t="shared" si="0"/>
        <v>18</v>
      </c>
    </row>
    <row r="23" spans="1:5" x14ac:dyDescent="0.25">
      <c r="A23" s="88" t="s">
        <v>1166</v>
      </c>
      <c r="B23" s="88">
        <v>-0.08</v>
      </c>
      <c r="C23" s="88">
        <v>0.18</v>
      </c>
      <c r="D23" s="88">
        <v>3.9</v>
      </c>
      <c r="E23" s="88">
        <f t="shared" si="0"/>
        <v>19</v>
      </c>
    </row>
    <row r="24" spans="1:5" x14ac:dyDescent="0.25">
      <c r="A24" s="88" t="s">
        <v>426</v>
      </c>
      <c r="B24" s="88">
        <v>-0.03</v>
      </c>
      <c r="C24" s="88">
        <v>0.06</v>
      </c>
      <c r="D24" s="88">
        <v>3.94</v>
      </c>
      <c r="E24" s="88">
        <f t="shared" si="0"/>
        <v>20</v>
      </c>
    </row>
    <row r="25" spans="1:5" x14ac:dyDescent="0.25">
      <c r="A25" s="88" t="s">
        <v>1167</v>
      </c>
      <c r="B25" s="88">
        <v>0.09</v>
      </c>
      <c r="C25" s="88">
        <v>0.14000000000000001</v>
      </c>
      <c r="D25" s="88">
        <v>3.99</v>
      </c>
      <c r="E25" s="88">
        <f t="shared" si="0"/>
        <v>21</v>
      </c>
    </row>
    <row r="26" spans="1:5" x14ac:dyDescent="0.25">
      <c r="A26" s="91" t="s">
        <v>1168</v>
      </c>
      <c r="B26" s="91">
        <v>0.38</v>
      </c>
      <c r="C26" s="91">
        <v>0.39</v>
      </c>
      <c r="D26" s="91">
        <v>4.0199999999999996</v>
      </c>
      <c r="E26" s="91">
        <f t="shared" si="0"/>
        <v>22</v>
      </c>
    </row>
    <row r="27" spans="1:5" x14ac:dyDescent="0.25">
      <c r="A27" s="88" t="s">
        <v>1169</v>
      </c>
      <c r="B27" s="88">
        <v>7.0000000000000007E-2</v>
      </c>
      <c r="C27" s="88">
        <v>0.3</v>
      </c>
      <c r="D27" s="88">
        <v>4.03</v>
      </c>
      <c r="E27" s="88">
        <f t="shared" si="0"/>
        <v>23</v>
      </c>
    </row>
    <row r="28" spans="1:5" x14ac:dyDescent="0.25">
      <c r="A28" s="88" t="s">
        <v>1170</v>
      </c>
      <c r="B28" s="88">
        <v>0.02</v>
      </c>
      <c r="C28" s="88">
        <v>0.53</v>
      </c>
      <c r="D28" s="88">
        <v>4.08</v>
      </c>
      <c r="E28" s="88">
        <f t="shared" si="0"/>
        <v>24</v>
      </c>
    </row>
    <row r="29" spans="1:5" x14ac:dyDescent="0.25">
      <c r="A29" s="88" t="s">
        <v>1171</v>
      </c>
      <c r="B29" s="88">
        <v>0.1</v>
      </c>
      <c r="C29" s="88">
        <v>0.11</v>
      </c>
      <c r="D29" s="88">
        <v>4.1399999999999997</v>
      </c>
      <c r="E29" s="88">
        <f t="shared" si="0"/>
        <v>25</v>
      </c>
    </row>
    <row r="30" spans="1:5" x14ac:dyDescent="0.25">
      <c r="A30" s="88" t="s">
        <v>1172</v>
      </c>
      <c r="B30" s="88">
        <v>0.04</v>
      </c>
      <c r="C30" s="88">
        <v>0.2</v>
      </c>
      <c r="D30" s="88">
        <v>4.21</v>
      </c>
      <c r="E30" s="88">
        <f t="shared" si="0"/>
        <v>26</v>
      </c>
    </row>
    <row r="31" spans="1:5" x14ac:dyDescent="0.25">
      <c r="A31" s="88" t="s">
        <v>1173</v>
      </c>
      <c r="B31" s="88">
        <v>-0.14000000000000001</v>
      </c>
      <c r="C31" s="88">
        <v>-7.0000000000000007E-2</v>
      </c>
      <c r="D31" s="88">
        <v>4.22</v>
      </c>
      <c r="E31" s="88">
        <f t="shared" si="0"/>
        <v>27</v>
      </c>
    </row>
    <row r="32" spans="1:5" x14ac:dyDescent="0.25">
      <c r="A32" s="88" t="s">
        <v>1174</v>
      </c>
      <c r="B32" s="88">
        <v>-0.13</v>
      </c>
      <c r="C32" s="88">
        <v>-0.24</v>
      </c>
      <c r="D32" s="88">
        <v>4.26</v>
      </c>
      <c r="E32" s="88">
        <f t="shared" si="0"/>
        <v>28</v>
      </c>
    </row>
    <row r="33" spans="1:5" x14ac:dyDescent="0.25">
      <c r="A33" s="88" t="s">
        <v>1175</v>
      </c>
      <c r="B33" s="88">
        <v>0.23</v>
      </c>
      <c r="C33" s="88">
        <v>0.47</v>
      </c>
      <c r="D33" s="88">
        <v>4.3899999999999997</v>
      </c>
      <c r="E33" s="88">
        <f t="shared" si="0"/>
        <v>29</v>
      </c>
    </row>
    <row r="34" spans="1:5" x14ac:dyDescent="0.25">
      <c r="A34" s="88" t="s">
        <v>1176</v>
      </c>
      <c r="B34" s="88">
        <v>0.23</v>
      </c>
      <c r="C34" s="88">
        <v>0.73</v>
      </c>
      <c r="D34" s="88">
        <v>4.41</v>
      </c>
      <c r="E34" s="88">
        <f t="shared" si="0"/>
        <v>30</v>
      </c>
    </row>
    <row r="35" spans="1:5" x14ac:dyDescent="0.25">
      <c r="A35" s="88" t="s">
        <v>1177</v>
      </c>
      <c r="B35" s="88">
        <v>0.22</v>
      </c>
      <c r="C35" s="88">
        <v>0.83</v>
      </c>
      <c r="D35" s="88">
        <v>4.42</v>
      </c>
      <c r="E35" s="88">
        <f t="shared" si="0"/>
        <v>31</v>
      </c>
    </row>
    <row r="36" spans="1:5" x14ac:dyDescent="0.25">
      <c r="A36" s="88" t="s">
        <v>1178</v>
      </c>
      <c r="B36" s="88">
        <v>-0.25</v>
      </c>
      <c r="C36" s="88">
        <v>0.06</v>
      </c>
      <c r="D36" s="88">
        <v>4.47</v>
      </c>
      <c r="E36" s="88">
        <f t="shared" si="0"/>
        <v>32</v>
      </c>
    </row>
    <row r="37" spans="1:5" x14ac:dyDescent="0.25">
      <c r="A37" s="88" t="s">
        <v>1179</v>
      </c>
      <c r="B37" s="88">
        <v>0.48</v>
      </c>
      <c r="C37" s="88">
        <v>1.37</v>
      </c>
      <c r="D37" s="88">
        <v>4.5199999999999996</v>
      </c>
      <c r="E37" s="88">
        <f t="shared" si="0"/>
        <v>33</v>
      </c>
    </row>
    <row r="38" spans="1:5" x14ac:dyDescent="0.25">
      <c r="A38" s="88" t="s">
        <v>1180</v>
      </c>
      <c r="B38" s="88">
        <v>-0.13</v>
      </c>
      <c r="C38" s="88">
        <v>-0.26</v>
      </c>
      <c r="D38" s="88">
        <v>4.53</v>
      </c>
      <c r="E38" s="88">
        <f t="shared" si="0"/>
        <v>34</v>
      </c>
    </row>
    <row r="39" spans="1:5" x14ac:dyDescent="0.25">
      <c r="A39" s="88" t="s">
        <v>1181</v>
      </c>
      <c r="B39" s="88">
        <v>-0.33</v>
      </c>
      <c r="C39" s="88">
        <v>-0.4</v>
      </c>
      <c r="D39" s="88">
        <v>4.55</v>
      </c>
      <c r="E39" s="88">
        <f t="shared" si="0"/>
        <v>35</v>
      </c>
    </row>
    <row r="40" spans="1:5" x14ac:dyDescent="0.25">
      <c r="A40" s="88" t="s">
        <v>1182</v>
      </c>
      <c r="B40" s="88">
        <v>0.38</v>
      </c>
      <c r="C40" s="88">
        <v>0.5</v>
      </c>
      <c r="D40" s="88">
        <v>4.6100000000000003</v>
      </c>
      <c r="E40" s="88">
        <f t="shared" si="0"/>
        <v>36</v>
      </c>
    </row>
    <row r="41" spans="1:5" x14ac:dyDescent="0.25">
      <c r="A41" s="88" t="s">
        <v>1183</v>
      </c>
      <c r="B41" s="88">
        <v>0.04</v>
      </c>
      <c r="C41" s="88">
        <v>1.23</v>
      </c>
      <c r="D41" s="88">
        <v>4.6100000000000003</v>
      </c>
      <c r="E41" s="88">
        <f t="shared" si="0"/>
        <v>36</v>
      </c>
    </row>
    <row r="42" spans="1:5" x14ac:dyDescent="0.25">
      <c r="A42" s="88" t="s">
        <v>1184</v>
      </c>
      <c r="B42" s="88">
        <v>-0.46</v>
      </c>
      <c r="C42" s="88">
        <v>7.0000000000000007E-2</v>
      </c>
      <c r="D42" s="88">
        <v>4.6399999999999997</v>
      </c>
      <c r="E42" s="88">
        <f t="shared" si="0"/>
        <v>38</v>
      </c>
    </row>
    <row r="43" spans="1:5" x14ac:dyDescent="0.25">
      <c r="A43" s="88" t="s">
        <v>1185</v>
      </c>
      <c r="B43" s="88">
        <v>0.25</v>
      </c>
      <c r="C43" s="88">
        <v>0.36</v>
      </c>
      <c r="D43" s="88">
        <v>4.75</v>
      </c>
      <c r="E43" s="88">
        <f t="shared" si="0"/>
        <v>39</v>
      </c>
    </row>
    <row r="44" spans="1:5" x14ac:dyDescent="0.25">
      <c r="A44" s="88" t="s">
        <v>1186</v>
      </c>
      <c r="B44" s="88">
        <v>0.09</v>
      </c>
      <c r="C44" s="88">
        <v>0.55000000000000004</v>
      </c>
      <c r="D44" s="88">
        <v>4.8099999999999996</v>
      </c>
      <c r="E44" s="88">
        <f t="shared" si="0"/>
        <v>40</v>
      </c>
    </row>
    <row r="45" spans="1:5" x14ac:dyDescent="0.25">
      <c r="A45" s="88" t="s">
        <v>1187</v>
      </c>
      <c r="B45" s="88">
        <v>-0.46</v>
      </c>
      <c r="C45" s="88">
        <v>-0.15</v>
      </c>
      <c r="D45" s="88">
        <v>4.8499999999999996</v>
      </c>
      <c r="E45" s="88">
        <f t="shared" si="0"/>
        <v>41</v>
      </c>
    </row>
    <row r="46" spans="1:5" x14ac:dyDescent="0.25">
      <c r="A46" s="88" t="s">
        <v>1188</v>
      </c>
      <c r="B46" s="88">
        <v>0.31</v>
      </c>
      <c r="C46" s="88">
        <v>0.88</v>
      </c>
      <c r="D46" s="88">
        <v>4.91</v>
      </c>
      <c r="E46" s="88">
        <f t="shared" si="0"/>
        <v>42</v>
      </c>
    </row>
    <row r="47" spans="1:5" x14ac:dyDescent="0.25">
      <c r="A47" s="88" t="s">
        <v>1189</v>
      </c>
      <c r="B47" s="88">
        <v>0.34</v>
      </c>
      <c r="C47" s="88">
        <v>0.69</v>
      </c>
      <c r="D47" s="88">
        <v>4.95</v>
      </c>
      <c r="E47" s="88">
        <f t="shared" si="0"/>
        <v>43</v>
      </c>
    </row>
    <row r="48" spans="1:5" x14ac:dyDescent="0.25">
      <c r="A48" s="88" t="s">
        <v>1190</v>
      </c>
      <c r="B48" s="88">
        <v>0.35</v>
      </c>
      <c r="C48" s="88">
        <v>0.22</v>
      </c>
      <c r="D48" s="88">
        <v>5.43</v>
      </c>
      <c r="E48" s="88">
        <f t="shared" si="0"/>
        <v>44</v>
      </c>
    </row>
    <row r="49" spans="1:7" x14ac:dyDescent="0.25">
      <c r="A49" s="88" t="s">
        <v>1191</v>
      </c>
      <c r="B49" s="88">
        <v>-0.51</v>
      </c>
      <c r="C49" s="88">
        <v>1.04</v>
      </c>
      <c r="D49" s="88">
        <v>5.54</v>
      </c>
      <c r="E49" s="88">
        <f t="shared" si="0"/>
        <v>45</v>
      </c>
    </row>
    <row r="50" spans="1:7" x14ac:dyDescent="0.25">
      <c r="A50" s="88" t="s">
        <v>1192</v>
      </c>
      <c r="B50" s="88">
        <v>-0.45</v>
      </c>
      <c r="C50" s="88">
        <v>0.4</v>
      </c>
      <c r="D50" s="88">
        <v>5.64</v>
      </c>
      <c r="E50" s="88">
        <f t="shared" si="0"/>
        <v>46</v>
      </c>
    </row>
    <row r="51" spans="1:7" x14ac:dyDescent="0.25">
      <c r="A51" s="88" t="s">
        <v>1193</v>
      </c>
      <c r="B51" s="88">
        <v>0.62</v>
      </c>
      <c r="C51" s="88">
        <v>0.79</v>
      </c>
      <c r="D51" s="88" t="s">
        <v>1194</v>
      </c>
      <c r="E51" s="88" t="e">
        <f t="shared" si="0"/>
        <v>#VALUE!</v>
      </c>
    </row>
    <row r="52" spans="1:7" x14ac:dyDescent="0.25">
      <c r="A52" s="88" t="s">
        <v>1195</v>
      </c>
      <c r="B52" s="88">
        <v>0.27</v>
      </c>
      <c r="C52" s="88">
        <v>0.37</v>
      </c>
      <c r="D52" s="88" t="s">
        <v>1194</v>
      </c>
      <c r="E52" s="88" t="e">
        <f t="shared" si="0"/>
        <v>#VALUE!</v>
      </c>
    </row>
    <row r="53" spans="1:7" x14ac:dyDescent="0.25">
      <c r="A53" s="88" t="s">
        <v>1196</v>
      </c>
      <c r="B53" s="88">
        <v>0.19</v>
      </c>
      <c r="C53" s="88">
        <v>0.06</v>
      </c>
      <c r="D53" s="88" t="s">
        <v>1194</v>
      </c>
      <c r="E53" s="88" t="e">
        <f t="shared" si="0"/>
        <v>#VALUE!</v>
      </c>
      <c r="G53" s="88" t="s">
        <v>1197</v>
      </c>
    </row>
    <row r="54" spans="1:7" x14ac:dyDescent="0.25">
      <c r="A54" s="88" t="s">
        <v>1198</v>
      </c>
      <c r="B54" s="88">
        <v>0.12</v>
      </c>
      <c r="C54" s="88">
        <v>0.22</v>
      </c>
      <c r="D54" s="88" t="s">
        <v>1194</v>
      </c>
      <c r="E54" s="88" t="e">
        <f t="shared" si="0"/>
        <v>#VALUE!</v>
      </c>
    </row>
    <row r="55" spans="1:7" x14ac:dyDescent="0.25">
      <c r="A55" s="88" t="s">
        <v>1199</v>
      </c>
      <c r="B55" s="88">
        <v>0.03</v>
      </c>
      <c r="C55" s="88">
        <v>-0.19</v>
      </c>
      <c r="D55" s="88" t="s">
        <v>1194</v>
      </c>
      <c r="E55" s="88" t="e">
        <f t="shared" si="0"/>
        <v>#VALUE!</v>
      </c>
    </row>
    <row r="56" spans="1:7" x14ac:dyDescent="0.25">
      <c r="A56" s="88" t="s">
        <v>1200</v>
      </c>
      <c r="B56" s="88">
        <v>-0.16</v>
      </c>
      <c r="C56" s="88">
        <v>0.03</v>
      </c>
      <c r="D56" s="88" t="s">
        <v>1194</v>
      </c>
      <c r="E56" s="88" t="e">
        <f t="shared" si="0"/>
        <v>#VALUE!</v>
      </c>
    </row>
    <row r="57" spans="1:7" x14ac:dyDescent="0.25">
      <c r="A57" s="88" t="s">
        <v>1201</v>
      </c>
      <c r="B57" s="88">
        <v>-0.16</v>
      </c>
      <c r="C57" s="88">
        <v>0.04</v>
      </c>
      <c r="D57" s="88" t="s">
        <v>1194</v>
      </c>
      <c r="E57" s="88" t="e">
        <f t="shared" si="0"/>
        <v>#VALUE!</v>
      </c>
    </row>
    <row r="58" spans="1:7" x14ac:dyDescent="0.25">
      <c r="A58" s="88" t="s">
        <v>1202</v>
      </c>
      <c r="B58" s="88">
        <v>-0.64</v>
      </c>
      <c r="C58" s="88">
        <v>-0.38</v>
      </c>
      <c r="D58" s="88" t="s">
        <v>1194</v>
      </c>
      <c r="E58" s="88" t="e">
        <f t="shared" si="0"/>
        <v>#VALUE!</v>
      </c>
    </row>
    <row r="59" spans="1:7" x14ac:dyDescent="0.25">
      <c r="A59" s="88" t="s">
        <v>1203</v>
      </c>
      <c r="B59" s="88">
        <v>-1.02</v>
      </c>
      <c r="C59" s="88">
        <v>-0.49</v>
      </c>
      <c r="D59" s="88" t="s">
        <v>1194</v>
      </c>
      <c r="E59" s="88" t="e">
        <f t="shared" si="0"/>
        <v>#VALUE!</v>
      </c>
    </row>
    <row r="60" spans="1:7" x14ac:dyDescent="0.25">
      <c r="A60" s="88" t="s">
        <v>1204</v>
      </c>
      <c r="B60" s="88">
        <v>-0.34</v>
      </c>
      <c r="C60" s="88">
        <v>0.38</v>
      </c>
      <c r="D60" s="88">
        <v>4.8</v>
      </c>
      <c r="E60" s="88" t="e">
        <f t="shared" si="0"/>
        <v>#N/A</v>
      </c>
    </row>
    <row r="61" spans="1:7" x14ac:dyDescent="0.25">
      <c r="A61" s="88" t="s">
        <v>1205</v>
      </c>
      <c r="E61" s="88" t="e">
        <f t="shared" si="0"/>
        <v>#N/A</v>
      </c>
    </row>
    <row r="63" spans="1:7" x14ac:dyDescent="0.25">
      <c r="A63" s="88" t="s">
        <v>1206</v>
      </c>
    </row>
    <row r="65" spans="1:1" x14ac:dyDescent="0.25">
      <c r="A65" s="88" t="s">
        <v>1207</v>
      </c>
    </row>
  </sheetData>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sqref="A1:A2"/>
    </sheetView>
  </sheetViews>
  <sheetFormatPr baseColWidth="10" defaultRowHeight="15" x14ac:dyDescent="0.25"/>
  <sheetData>
    <row r="1" spans="1:10" x14ac:dyDescent="0.25">
      <c r="A1" s="88" t="s">
        <v>1208</v>
      </c>
    </row>
    <row r="2" spans="1:10" x14ac:dyDescent="0.25">
      <c r="A2" s="93" t="s">
        <v>1209</v>
      </c>
    </row>
    <row r="3" spans="1:10" x14ac:dyDescent="0.25">
      <c r="J3" s="94"/>
    </row>
    <row r="4" spans="1:10" x14ac:dyDescent="0.25">
      <c r="J4" s="94"/>
    </row>
    <row r="5" spans="1:10" x14ac:dyDescent="0.25">
      <c r="G5" s="95"/>
      <c r="I5" s="95"/>
    </row>
    <row r="6" spans="1:10" x14ac:dyDescent="0.25">
      <c r="C6" s="96" t="s">
        <v>1210</v>
      </c>
      <c r="D6" s="96" t="s">
        <v>1211</v>
      </c>
      <c r="E6" s="96" t="s">
        <v>1212</v>
      </c>
      <c r="G6" s="28"/>
      <c r="I6" s="28"/>
    </row>
    <row r="7" spans="1:10" x14ac:dyDescent="0.25">
      <c r="C7" s="96"/>
      <c r="D7" s="96"/>
      <c r="E7" s="96"/>
      <c r="G7" s="94"/>
      <c r="I7" s="94"/>
    </row>
    <row r="8" spans="1:10" x14ac:dyDescent="0.25">
      <c r="A8" s="184">
        <v>2019</v>
      </c>
      <c r="B8" s="97" t="s">
        <v>448</v>
      </c>
      <c r="C8" s="98">
        <v>19.858928936299797</v>
      </c>
      <c r="D8" s="98">
        <v>21.094710264528455</v>
      </c>
      <c r="E8" s="98">
        <v>20.89347587933041</v>
      </c>
      <c r="G8" s="94"/>
      <c r="I8" s="94"/>
      <c r="J8" s="94"/>
    </row>
    <row r="9" spans="1:10" x14ac:dyDescent="0.25">
      <c r="A9" s="184"/>
      <c r="B9" s="97" t="s">
        <v>447</v>
      </c>
      <c r="C9" s="98">
        <v>20.245714</v>
      </c>
      <c r="D9" s="98">
        <v>21.199285</v>
      </c>
      <c r="E9" s="98">
        <v>21.669642</v>
      </c>
    </row>
  </sheetData>
  <mergeCells count="1">
    <mergeCell ref="A8:A9"/>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sqref="A1:A2"/>
    </sheetView>
  </sheetViews>
  <sheetFormatPr baseColWidth="10" defaultRowHeight="15" x14ac:dyDescent="0.25"/>
  <sheetData>
    <row r="1" spans="1:16" x14ac:dyDescent="0.25">
      <c r="A1" s="88" t="s">
        <v>1213</v>
      </c>
    </row>
    <row r="2" spans="1:16" x14ac:dyDescent="0.25">
      <c r="A2" s="93" t="s">
        <v>1209</v>
      </c>
    </row>
    <row r="5" spans="1:16" x14ac:dyDescent="0.25">
      <c r="F5" s="185" t="s">
        <v>1210</v>
      </c>
      <c r="G5" s="185"/>
      <c r="K5" s="99"/>
    </row>
    <row r="6" spans="1:16" ht="45" x14ac:dyDescent="0.25">
      <c r="C6" s="100" t="s">
        <v>1214</v>
      </c>
      <c r="D6" s="100" t="s">
        <v>1215</v>
      </c>
      <c r="F6" s="101" t="s">
        <v>38</v>
      </c>
      <c r="G6" s="102" t="s">
        <v>426</v>
      </c>
      <c r="P6" t="s">
        <v>1210</v>
      </c>
    </row>
    <row r="7" spans="1:16" x14ac:dyDescent="0.25">
      <c r="A7" s="185">
        <v>2017</v>
      </c>
      <c r="B7" s="97" t="s">
        <v>448</v>
      </c>
      <c r="C7" s="97">
        <v>93.603882444858499</v>
      </c>
      <c r="D7" s="103">
        <f t="shared" ref="D7:D32" si="0">C7/$C$32</f>
        <v>0.90807906988677134</v>
      </c>
      <c r="E7" s="104"/>
      <c r="F7" s="94">
        <f>'[1]serie de tiempo'!C4/D7</f>
        <v>18.126174851769687</v>
      </c>
      <c r="G7" s="94">
        <f>'[1]serie de tiempo'!D4/D7</f>
        <v>17.619611034527033</v>
      </c>
      <c r="K7" s="94"/>
    </row>
    <row r="8" spans="1:16" x14ac:dyDescent="0.25">
      <c r="A8" s="185"/>
      <c r="B8" s="97" t="s">
        <v>447</v>
      </c>
      <c r="C8" s="97">
        <v>94.1447803353567</v>
      </c>
      <c r="D8" s="103">
        <f t="shared" si="0"/>
        <v>0.91332648100347025</v>
      </c>
      <c r="E8" s="104"/>
      <c r="F8" s="94">
        <f>'[1]serie de tiempo'!C5/D8</f>
        <v>18.000135046930207</v>
      </c>
      <c r="G8" s="94">
        <f>'[1]serie de tiempo'!D5/D8</f>
        <v>17.452685684189021</v>
      </c>
      <c r="K8" s="94"/>
    </row>
    <row r="9" spans="1:16" x14ac:dyDescent="0.25">
      <c r="A9" s="185"/>
      <c r="B9" s="97" t="s">
        <v>446</v>
      </c>
      <c r="C9" s="97">
        <v>94.722489332291602</v>
      </c>
      <c r="D9" s="103">
        <f t="shared" si="0"/>
        <v>0.91893100759894453</v>
      </c>
      <c r="E9" s="104"/>
      <c r="F9" s="94">
        <f>'[1]serie de tiempo'!C6/D9</f>
        <v>17.803295203572137</v>
      </c>
      <c r="G9" s="94">
        <f>'[1]serie de tiempo'!D6/D9</f>
        <v>17.183009245990466</v>
      </c>
      <c r="K9" s="94"/>
    </row>
    <row r="10" spans="1:16" x14ac:dyDescent="0.25">
      <c r="A10" s="185"/>
      <c r="B10" s="97" t="s">
        <v>445</v>
      </c>
      <c r="C10" s="97">
        <v>94.838932628162794</v>
      </c>
      <c r="D10" s="103">
        <f t="shared" si="0"/>
        <v>0.92006065860323438</v>
      </c>
      <c r="E10" s="104"/>
      <c r="F10" s="94">
        <f>'[1]serie de tiempo'!C7/D10</f>
        <v>17.803174004708406</v>
      </c>
      <c r="G10" s="94">
        <f>'[1]serie de tiempo'!D7/D10</f>
        <v>17.161911937383746</v>
      </c>
      <c r="K10" s="94"/>
    </row>
    <row r="11" spans="1:16" x14ac:dyDescent="0.25">
      <c r="A11" s="185"/>
      <c r="B11" s="97" t="s">
        <v>444</v>
      </c>
      <c r="C11" s="97">
        <v>94.725494320572096</v>
      </c>
      <c r="D11" s="103">
        <f t="shared" si="0"/>
        <v>0.91896015988292579</v>
      </c>
      <c r="E11" s="104"/>
      <c r="F11" s="94">
        <f>'[1]serie de tiempo'!C8/D11</f>
        <v>17.683029917281971</v>
      </c>
      <c r="G11" s="94">
        <f>'[1]serie de tiempo'!D8/D11</f>
        <v>17.073645501671024</v>
      </c>
      <c r="K11" s="94"/>
    </row>
    <row r="12" spans="1:16" x14ac:dyDescent="0.25">
      <c r="A12" s="185"/>
      <c r="B12" s="97" t="s">
        <v>443</v>
      </c>
      <c r="C12" s="97">
        <v>94.963639641805401</v>
      </c>
      <c r="D12" s="103">
        <f t="shared" si="0"/>
        <v>0.92127047838847298</v>
      </c>
      <c r="E12" s="104"/>
      <c r="F12" s="94">
        <f>'[1]serie de tiempo'!C9/D12</f>
        <v>17.497575769710778</v>
      </c>
      <c r="G12" s="94">
        <f>'[1]serie de tiempo'!D9/D12</f>
        <v>16.922283266116068</v>
      </c>
      <c r="K12" s="94"/>
    </row>
    <row r="13" spans="1:16" x14ac:dyDescent="0.25">
      <c r="A13" s="185"/>
      <c r="B13" s="97" t="s">
        <v>442</v>
      </c>
      <c r="C13" s="97">
        <v>95.322735741330604</v>
      </c>
      <c r="D13" s="103">
        <f t="shared" si="0"/>
        <v>0.92475417632428147</v>
      </c>
      <c r="E13" s="104"/>
      <c r="F13" s="94">
        <f>'[1]serie de tiempo'!C10/D13</f>
        <v>17.334336421940957</v>
      </c>
      <c r="G13" s="94">
        <f>'[1]serie de tiempo'!D10/D13</f>
        <v>16.772024822476869</v>
      </c>
      <c r="K13" s="94"/>
    </row>
    <row r="14" spans="1:16" x14ac:dyDescent="0.25">
      <c r="A14" s="185"/>
      <c r="B14" s="97" t="s">
        <v>441</v>
      </c>
      <c r="C14" s="97">
        <v>95.793767654306095</v>
      </c>
      <c r="D14" s="103">
        <f t="shared" si="0"/>
        <v>0.92932379683840649</v>
      </c>
      <c r="E14" s="104"/>
      <c r="F14" s="94">
        <f>'[1]serie de tiempo'!C11/D14</f>
        <v>17.313664036946829</v>
      </c>
      <c r="G14" s="94">
        <f>'[1]serie de tiempo'!D11/D14</f>
        <v>16.754117405547678</v>
      </c>
      <c r="K14" s="94"/>
    </row>
    <row r="15" spans="1:16" x14ac:dyDescent="0.25">
      <c r="A15" s="185"/>
      <c r="B15" s="97" t="s">
        <v>440</v>
      </c>
      <c r="C15" s="97">
        <v>96.093515235290596</v>
      </c>
      <c r="D15" s="103">
        <f t="shared" si="0"/>
        <v>0.93223173716557783</v>
      </c>
      <c r="E15" s="104"/>
      <c r="F15" s="94">
        <f>'[1]serie de tiempo'!C12/D15</f>
        <v>17.4956497936769</v>
      </c>
      <c r="G15" s="94">
        <f>'[1]serie de tiempo'!D12/D15</f>
        <v>16.93784857401338</v>
      </c>
      <c r="K15" s="94"/>
    </row>
    <row r="16" spans="1:16" x14ac:dyDescent="0.25">
      <c r="A16" s="185"/>
      <c r="B16" s="97" t="s">
        <v>439</v>
      </c>
      <c r="C16" s="97">
        <v>96.698269126750404</v>
      </c>
      <c r="D16" s="103">
        <f t="shared" si="0"/>
        <v>0.93809863431688711</v>
      </c>
      <c r="E16" s="104"/>
      <c r="F16" s="94">
        <f>'[1]serie de tiempo'!C13/D16</f>
        <v>17.524809650715913</v>
      </c>
      <c r="G16" s="94">
        <f>'[1]serie de tiempo'!D13/D16</f>
        <v>16.970496936703</v>
      </c>
      <c r="K16" s="94"/>
    </row>
    <row r="17" spans="1:11" x14ac:dyDescent="0.25">
      <c r="A17" s="185"/>
      <c r="B17" s="97" t="s">
        <v>437</v>
      </c>
      <c r="C17" s="97">
        <v>97.695173988821495</v>
      </c>
      <c r="D17" s="103">
        <f t="shared" si="0"/>
        <v>0.94776990452780396</v>
      </c>
      <c r="E17" s="104"/>
      <c r="F17" s="94">
        <f>'[1]serie de tiempo'!C14/D17</f>
        <v>17.430390985278816</v>
      </c>
      <c r="G17" s="94">
        <f>'[1]serie de tiempo'!D14/D17</f>
        <v>16.892285694571058</v>
      </c>
      <c r="K17" s="94"/>
    </row>
    <row r="18" spans="1:11" x14ac:dyDescent="0.25">
      <c r="A18" s="185"/>
      <c r="B18" s="97" t="s">
        <v>450</v>
      </c>
      <c r="C18" s="97">
        <v>98.272882985756297</v>
      </c>
      <c r="D18" s="103">
        <f t="shared" si="0"/>
        <v>0.95337443112327735</v>
      </c>
      <c r="E18" s="104"/>
      <c r="F18" s="94">
        <f>'[1]serie de tiempo'!C15/D18</f>
        <v>17.485260203967506</v>
      </c>
      <c r="G18" s="94">
        <f>'[1]serie de tiempo'!D15/D18</f>
        <v>16.950318230120867</v>
      </c>
      <c r="K18" s="94"/>
    </row>
    <row r="19" spans="1:11" x14ac:dyDescent="0.25">
      <c r="A19" s="185">
        <v>2018</v>
      </c>
      <c r="B19" s="97" t="s">
        <v>448</v>
      </c>
      <c r="C19" s="97">
        <v>98.794999699501204</v>
      </c>
      <c r="D19" s="103">
        <f t="shared" si="0"/>
        <v>0.95843964046509189</v>
      </c>
      <c r="E19" s="104"/>
      <c r="F19" s="94">
        <f>'[1]serie de tiempo'!C16/D19</f>
        <v>18.018870746643543</v>
      </c>
      <c r="G19" s="94">
        <f>'[1]serie de tiempo'!D16/D19</f>
        <v>17.424154109377369</v>
      </c>
      <c r="K19" s="94"/>
    </row>
    <row r="20" spans="1:11" x14ac:dyDescent="0.25">
      <c r="A20" s="185"/>
      <c r="B20" s="97" t="s">
        <v>447</v>
      </c>
      <c r="C20" s="97">
        <v>99.171374481639504</v>
      </c>
      <c r="D20" s="103">
        <f t="shared" si="0"/>
        <v>0.96209096403379457</v>
      </c>
      <c r="E20" s="104"/>
      <c r="F20" s="94">
        <f>'[1]serie de tiempo'!C17/D20</f>
        <v>18.771613782005772</v>
      </c>
      <c r="G20" s="94">
        <f>'[1]serie de tiempo'!D17/D20</f>
        <v>18.012849769776302</v>
      </c>
      <c r="K20" s="94"/>
    </row>
    <row r="21" spans="1:11" x14ac:dyDescent="0.25">
      <c r="A21" s="185"/>
      <c r="B21" s="97" t="s">
        <v>446</v>
      </c>
      <c r="C21" s="97">
        <v>99.492156980587794</v>
      </c>
      <c r="D21" s="103">
        <f t="shared" si="0"/>
        <v>0.96520297034883729</v>
      </c>
      <c r="E21" s="104"/>
      <c r="F21" s="94">
        <f>'[1]serie de tiempo'!C18/D21</f>
        <v>18.959742729952577</v>
      </c>
      <c r="G21" s="94">
        <f>'[1]serie de tiempo'!D18/D21</f>
        <v>18.18270409347911</v>
      </c>
      <c r="K21" s="94"/>
    </row>
    <row r="22" spans="1:11" x14ac:dyDescent="0.25">
      <c r="A22" s="185"/>
      <c r="B22" s="97" t="s">
        <v>445</v>
      </c>
      <c r="C22" s="97">
        <v>99.154847046096506</v>
      </c>
      <c r="D22" s="103">
        <f t="shared" si="0"/>
        <v>0.96193062647189542</v>
      </c>
      <c r="E22" s="104"/>
      <c r="F22" s="94">
        <f>'[1]serie de tiempo'!C19/D22</f>
        <v>19.117802774873287</v>
      </c>
      <c r="G22" s="94">
        <f>'[1]serie de tiempo'!D19/D22</f>
        <v>18.348516529446083</v>
      </c>
      <c r="K22" s="94"/>
    </row>
    <row r="23" spans="1:11" x14ac:dyDescent="0.25">
      <c r="A23" s="185"/>
      <c r="B23" s="97" t="s">
        <v>444</v>
      </c>
      <c r="C23" s="97">
        <v>98.994080173087298</v>
      </c>
      <c r="D23" s="103">
        <f t="shared" si="0"/>
        <v>0.96037097927887638</v>
      </c>
      <c r="E23" s="104"/>
      <c r="F23" s="94">
        <f>'[1]serie de tiempo'!C20/D23</f>
        <v>19.388340965885277</v>
      </c>
      <c r="G23" s="94">
        <f>'[1]serie de tiempo'!D20/D23</f>
        <v>18.534504253101932</v>
      </c>
      <c r="K23" s="94"/>
    </row>
    <row r="24" spans="1:11" x14ac:dyDescent="0.25">
      <c r="A24" s="185"/>
      <c r="B24" s="97" t="s">
        <v>443</v>
      </c>
      <c r="C24" s="97">
        <v>99.376464931786799</v>
      </c>
      <c r="D24" s="103">
        <f t="shared" si="0"/>
        <v>0.96408060741554347</v>
      </c>
      <c r="E24" s="104"/>
      <c r="F24" s="94">
        <f>'[1]serie de tiempo'!C21/D24</f>
        <v>19.604169873996454</v>
      </c>
      <c r="G24" s="94">
        <f>'[1]serie de tiempo'!D21/D24</f>
        <v>18.732873435152165</v>
      </c>
      <c r="K24" s="94"/>
    </row>
    <row r="25" spans="1:11" x14ac:dyDescent="0.25">
      <c r="A25" s="185"/>
      <c r="B25" s="97" t="s">
        <v>442</v>
      </c>
      <c r="C25" s="97">
        <v>99.909099104513501</v>
      </c>
      <c r="D25" s="103">
        <f t="shared" si="0"/>
        <v>0.96924784975129274</v>
      </c>
      <c r="E25" s="104"/>
      <c r="F25" s="94">
        <f>'[1]serie de tiempo'!C22/D25</f>
        <v>19.798857438707881</v>
      </c>
      <c r="G25" s="94">
        <f>'[1]serie de tiempo'!D22/D25</f>
        <v>19.004426994319914</v>
      </c>
      <c r="K25" s="94"/>
    </row>
    <row r="26" spans="1:11" x14ac:dyDescent="0.25">
      <c r="A26" s="185"/>
      <c r="B26" s="97" t="s">
        <v>441</v>
      </c>
      <c r="C26" s="97">
        <v>100.492</v>
      </c>
      <c r="D26" s="103">
        <f t="shared" si="0"/>
        <v>0.97490274449693937</v>
      </c>
      <c r="E26" s="104"/>
      <c r="F26" s="94">
        <f>'[1]serie de tiempo'!C23/D26</f>
        <v>20.09431208454404</v>
      </c>
      <c r="G26" s="94">
        <f>'[1]serie de tiempo'!D23/D26</f>
        <v>19.407064044899094</v>
      </c>
      <c r="K26" s="94"/>
    </row>
    <row r="27" spans="1:11" x14ac:dyDescent="0.25">
      <c r="A27" s="185"/>
      <c r="B27" s="97" t="s">
        <v>440</v>
      </c>
      <c r="C27" s="97">
        <v>100.917</v>
      </c>
      <c r="D27" s="103">
        <f t="shared" si="0"/>
        <v>0.9790257957488917</v>
      </c>
      <c r="E27" s="104"/>
      <c r="F27" s="94">
        <f>'[1]serie de tiempo'!C24/D27</f>
        <v>20.295685860657766</v>
      </c>
      <c r="G27" s="94">
        <f>'[1]serie de tiempo'!D24/D27</f>
        <v>19.590903613860895</v>
      </c>
      <c r="K27" s="94"/>
    </row>
    <row r="28" spans="1:11" x14ac:dyDescent="0.25">
      <c r="A28" s="185"/>
      <c r="B28" s="97" t="s">
        <v>439</v>
      </c>
      <c r="C28" s="97">
        <v>101.44</v>
      </c>
      <c r="D28" s="103">
        <f t="shared" si="0"/>
        <v>0.98409957411305893</v>
      </c>
      <c r="E28" s="104"/>
      <c r="F28" s="94">
        <f>'[1]serie de tiempo'!C25/D28</f>
        <v>20.414600847791796</v>
      </c>
      <c r="G28" s="94">
        <f>'[1]serie de tiempo'!D25/D28</f>
        <v>19.693129140378549</v>
      </c>
      <c r="K28" s="94"/>
    </row>
    <row r="29" spans="1:11" x14ac:dyDescent="0.25">
      <c r="A29" s="185"/>
      <c r="B29" s="97" t="s">
        <v>437</v>
      </c>
      <c r="C29" s="97">
        <v>102.303</v>
      </c>
      <c r="D29" s="103">
        <f t="shared" si="0"/>
        <v>0.99247179347878811</v>
      </c>
      <c r="E29" s="104"/>
      <c r="F29" s="94">
        <f>'[1]serie de tiempo'!C26/D29</f>
        <v>20.290416445402382</v>
      </c>
      <c r="G29" s="94">
        <f>'[1]serie de tiempo'!D26/D29</f>
        <v>19.558187071454405</v>
      </c>
      <c r="K29" s="94"/>
    </row>
    <row r="30" spans="1:11" x14ac:dyDescent="0.25">
      <c r="A30" s="185"/>
      <c r="B30" s="97" t="s">
        <v>450</v>
      </c>
      <c r="C30" s="97">
        <v>103.02</v>
      </c>
      <c r="D30" s="103">
        <f t="shared" si="0"/>
        <v>0.99942762347325842</v>
      </c>
      <c r="E30" s="104"/>
      <c r="F30" s="94">
        <f>'[1]serie de tiempo'!C27/D30</f>
        <v>19.938831519132208</v>
      </c>
      <c r="G30" s="94">
        <f>'[1]serie de tiempo'!D27/D30</f>
        <v>19.215426459056491</v>
      </c>
      <c r="K30" s="94"/>
    </row>
    <row r="31" spans="1:11" x14ac:dyDescent="0.25">
      <c r="A31" s="185">
        <v>2019</v>
      </c>
      <c r="B31" s="97" t="s">
        <v>448</v>
      </c>
      <c r="C31" s="97">
        <v>103.108</v>
      </c>
      <c r="D31" s="103">
        <f t="shared" si="0"/>
        <v>1.0002813376148392</v>
      </c>
      <c r="E31" s="104"/>
      <c r="F31" s="94">
        <f>'[1]serie de tiempo'!C28/D31</f>
        <v>19.858928936299797</v>
      </c>
      <c r="G31" s="94">
        <f>'[1]serie de tiempo'!D28/D31</f>
        <v>18.942881654857043</v>
      </c>
      <c r="K31" s="94"/>
    </row>
    <row r="32" spans="1:11" x14ac:dyDescent="0.25">
      <c r="A32" s="185"/>
      <c r="B32" s="97" t="s">
        <v>447</v>
      </c>
      <c r="C32" s="97">
        <v>103.07899999999999</v>
      </c>
      <c r="D32" s="103">
        <f t="shared" si="0"/>
        <v>1</v>
      </c>
      <c r="F32" s="94">
        <f>'[1]serie de tiempo'!C29/D32</f>
        <v>20.245714</v>
      </c>
      <c r="G32" s="94">
        <f>'[1]serie de tiempo'!D29/D32</f>
        <v>19.298019</v>
      </c>
      <c r="K32" s="94"/>
    </row>
  </sheetData>
  <mergeCells count="4">
    <mergeCell ref="F5:G5"/>
    <mergeCell ref="A7:A18"/>
    <mergeCell ref="A19:A30"/>
    <mergeCell ref="A31:A32"/>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A2"/>
    </sheetView>
  </sheetViews>
  <sheetFormatPr baseColWidth="10" defaultRowHeight="15" x14ac:dyDescent="0.25"/>
  <sheetData>
    <row r="1" spans="1:10" x14ac:dyDescent="0.25">
      <c r="A1" s="88" t="s">
        <v>1216</v>
      </c>
    </row>
    <row r="2" spans="1:10" x14ac:dyDescent="0.25">
      <c r="A2" s="93" t="s">
        <v>1209</v>
      </c>
    </row>
    <row r="4" spans="1:10" x14ac:dyDescent="0.25">
      <c r="F4" s="185" t="s">
        <v>1211</v>
      </c>
      <c r="G4" s="185"/>
    </row>
    <row r="5" spans="1:10" x14ac:dyDescent="0.25">
      <c r="C5" t="s">
        <v>1214</v>
      </c>
      <c r="D5" t="s">
        <v>1215</v>
      </c>
      <c r="F5" s="105" t="s">
        <v>38</v>
      </c>
      <c r="G5" s="106" t="s">
        <v>426</v>
      </c>
      <c r="J5" t="s">
        <v>1217</v>
      </c>
    </row>
    <row r="6" spans="1:10" x14ac:dyDescent="0.25">
      <c r="A6">
        <v>2017</v>
      </c>
      <c r="B6" t="s">
        <v>448</v>
      </c>
      <c r="C6">
        <v>93.603882444858499</v>
      </c>
      <c r="D6">
        <v>0.90807906988677134</v>
      </c>
      <c r="F6" s="94">
        <f>'[1]serie de tiempo'!F4/'F47'!D7</f>
        <v>20.163442377636869</v>
      </c>
      <c r="G6" s="94">
        <f>'[1]serie de tiempo'!G4/'F47'!D7</f>
        <v>19.612829532807901</v>
      </c>
    </row>
    <row r="7" spans="1:10" x14ac:dyDescent="0.25">
      <c r="B7" t="s">
        <v>447</v>
      </c>
      <c r="C7">
        <v>94.1447803353567</v>
      </c>
      <c r="D7">
        <v>0.91332648100347025</v>
      </c>
      <c r="F7" s="94">
        <f>'[1]serie de tiempo'!F5/'F47'!D8</f>
        <v>20.025697689072594</v>
      </c>
      <c r="G7" s="94">
        <f>'[1]serie de tiempo'!G5/'F47'!D8</f>
        <v>19.445401364566941</v>
      </c>
    </row>
    <row r="8" spans="1:10" x14ac:dyDescent="0.25">
      <c r="B8" t="s">
        <v>446</v>
      </c>
      <c r="C8">
        <v>94.722489332291602</v>
      </c>
      <c r="D8">
        <v>0.91893100759894453</v>
      </c>
      <c r="F8" s="94">
        <f>'[1]serie de tiempo'!F6/'F47'!D9</f>
        <v>19.805621803484893</v>
      </c>
      <c r="G8" s="94">
        <f>'[1]serie de tiempo'!G6/'F47'!D9</f>
        <v>19.19621805568536</v>
      </c>
    </row>
    <row r="9" spans="1:10" x14ac:dyDescent="0.25">
      <c r="B9" t="s">
        <v>445</v>
      </c>
      <c r="C9">
        <v>94.838932628162794</v>
      </c>
      <c r="D9">
        <v>0.92006065860323438</v>
      </c>
      <c r="F9" s="94">
        <f>'[1]serie de tiempo'!F7/'F47'!D10</f>
        <v>19.759566752478563</v>
      </c>
      <c r="G9" s="94">
        <f>'[1]serie de tiempo'!G7/'F47'!D10</f>
        <v>19.129173533752628</v>
      </c>
    </row>
    <row r="10" spans="1:10" x14ac:dyDescent="0.25">
      <c r="B10" t="s">
        <v>444</v>
      </c>
      <c r="C10">
        <v>94.725494320572096</v>
      </c>
      <c r="D10">
        <v>0.91896015988292579</v>
      </c>
      <c r="F10" s="94">
        <f>'[1]serie de tiempo'!F8/'F47'!D11</f>
        <v>19.707056726275475</v>
      </c>
      <c r="G10" s="94">
        <f>'[1]serie de tiempo'!G8/'F47'!D11</f>
        <v>19.075908581535568</v>
      </c>
    </row>
    <row r="11" spans="1:10" x14ac:dyDescent="0.25">
      <c r="B11" t="s">
        <v>443</v>
      </c>
      <c r="C11">
        <v>94.963639641805401</v>
      </c>
      <c r="D11">
        <v>0.92127047838847298</v>
      </c>
      <c r="F11" s="94">
        <f>'[1]serie de tiempo'!F9/'F47'!D12</f>
        <v>19.516526820062019</v>
      </c>
      <c r="G11" s="94">
        <f>'[1]serie de tiempo'!G9/'F47'!D12</f>
        <v>18.886961438769696</v>
      </c>
    </row>
    <row r="12" spans="1:10" x14ac:dyDescent="0.25">
      <c r="B12" t="s">
        <v>442</v>
      </c>
      <c r="C12">
        <v>95.322735741330604</v>
      </c>
      <c r="D12">
        <v>0.92475417632428147</v>
      </c>
      <c r="F12" s="94">
        <f>'[1]serie de tiempo'!F10/'F47'!D13</f>
        <v>19.334868073880489</v>
      </c>
      <c r="G12" s="94">
        <f>'[1]serie de tiempo'!G10/'F47'!D13</f>
        <v>18.729301735996092</v>
      </c>
    </row>
    <row r="13" spans="1:10" x14ac:dyDescent="0.25">
      <c r="B13" t="s">
        <v>441</v>
      </c>
      <c r="C13">
        <v>95.793767654306095</v>
      </c>
      <c r="D13">
        <v>0.92932379683840649</v>
      </c>
      <c r="F13" s="94">
        <f>'[1]serie de tiempo'!F11/'F47'!D14</f>
        <v>19.315119295413027</v>
      </c>
      <c r="G13" s="94">
        <f>'[1]serie de tiempo'!G11/'F47'!D14</f>
        <v>18.71253061544471</v>
      </c>
    </row>
    <row r="14" spans="1:10" x14ac:dyDescent="0.25">
      <c r="B14" t="s">
        <v>440</v>
      </c>
      <c r="C14">
        <v>96.093515235290596</v>
      </c>
      <c r="D14">
        <v>0.93223173716557783</v>
      </c>
      <c r="F14" s="94">
        <f>'[1]serie de tiempo'!F12/'F47'!D15</f>
        <v>19.52304268822315</v>
      </c>
      <c r="G14" s="94">
        <f>'[1]serie de tiempo'!G12/'F47'!D15</f>
        <v>18.911606735899678</v>
      </c>
    </row>
    <row r="15" spans="1:10" x14ac:dyDescent="0.25">
      <c r="B15" t="s">
        <v>439</v>
      </c>
      <c r="C15">
        <v>96.698269126750404</v>
      </c>
      <c r="D15">
        <v>0.93809863431688711</v>
      </c>
      <c r="F15" s="94">
        <f>'[1]serie de tiempo'!F13/'F47'!D16</f>
        <v>19.496883729415693</v>
      </c>
      <c r="G15" s="94">
        <f>'[1]serie de tiempo'!G13/'F47'!D16</f>
        <v>18.899931575863327</v>
      </c>
    </row>
    <row r="16" spans="1:10" x14ac:dyDescent="0.25">
      <c r="B16" t="s">
        <v>437</v>
      </c>
      <c r="C16">
        <v>97.695173988821495</v>
      </c>
      <c r="D16">
        <v>0.94776990452780396</v>
      </c>
      <c r="F16" s="94">
        <f>'[1]serie de tiempo'!F14/'F47'!D17</f>
        <v>19.403443717873937</v>
      </c>
      <c r="G16" s="94">
        <f>'[1]serie de tiempo'!G14/'F47'!D17</f>
        <v>18.823134090640078</v>
      </c>
    </row>
    <row r="17" spans="1:7" x14ac:dyDescent="0.25">
      <c r="B17" t="s">
        <v>450</v>
      </c>
      <c r="C17">
        <v>98.272882985756297</v>
      </c>
      <c r="D17">
        <v>0.95337443112327735</v>
      </c>
      <c r="F17" s="94">
        <f>'[1]serie de tiempo'!F15/'F47'!D18</f>
        <v>19.425735991450399</v>
      </c>
      <c r="G17" s="94">
        <f>'[1]serie de tiempo'!G15/'F47'!D18</f>
        <v>18.848837784360889</v>
      </c>
    </row>
    <row r="18" spans="1:7" x14ac:dyDescent="0.25">
      <c r="A18">
        <v>2018</v>
      </c>
      <c r="B18" t="s">
        <v>448</v>
      </c>
      <c r="C18">
        <v>98.794999699501204</v>
      </c>
      <c r="D18">
        <v>0.95843964046509189</v>
      </c>
      <c r="F18" s="94">
        <f>'[1]serie de tiempo'!F16/'F47'!D19</f>
        <v>19.834321534087653</v>
      </c>
      <c r="G18" s="94">
        <f>'[1]serie de tiempo'!G16/'F47'!D19</f>
        <v>19.250038522036675</v>
      </c>
    </row>
    <row r="19" spans="1:7" x14ac:dyDescent="0.25">
      <c r="B19" t="s">
        <v>447</v>
      </c>
      <c r="C19">
        <v>99.171374481639504</v>
      </c>
      <c r="D19">
        <v>0.96209096403379457</v>
      </c>
      <c r="F19" s="94">
        <f>'[1]serie de tiempo'!F17/'F47'!D20</f>
        <v>20.424264164806946</v>
      </c>
      <c r="G19" s="94">
        <f>'[1]serie de tiempo'!G17/'F47'!D20</f>
        <v>19.717470290401412</v>
      </c>
    </row>
    <row r="20" spans="1:7" x14ac:dyDescent="0.25">
      <c r="B20" t="s">
        <v>446</v>
      </c>
      <c r="C20">
        <v>99.492156980587794</v>
      </c>
      <c r="D20">
        <v>0.96520297034883729</v>
      </c>
      <c r="F20" s="94">
        <f>'[1]serie de tiempo'!F18/'F47'!D21</f>
        <v>20.524180518052486</v>
      </c>
      <c r="G20" s="94">
        <f>'[1]serie de tiempo'!G18/'F47'!D21</f>
        <v>19.819665487649878</v>
      </c>
    </row>
    <row r="21" spans="1:7" x14ac:dyDescent="0.25">
      <c r="B21" t="s">
        <v>445</v>
      </c>
      <c r="C21">
        <v>99.154847046096506</v>
      </c>
      <c r="D21">
        <v>0.96193062647189542</v>
      </c>
      <c r="F21" s="94">
        <f>'[1]serie de tiempo'!F19/'F47'!D22</f>
        <v>20.656375265727689</v>
      </c>
      <c r="G21" s="94">
        <f>'[1]serie de tiempo'!G19/'F47'!D22</f>
        <v>19.959859340813871</v>
      </c>
    </row>
    <row r="22" spans="1:7" x14ac:dyDescent="0.25">
      <c r="B22" t="s">
        <v>444</v>
      </c>
      <c r="C22">
        <v>98.994080173087298</v>
      </c>
      <c r="D22">
        <v>0.96037097927887638</v>
      </c>
      <c r="F22" s="94">
        <f>'[1]serie de tiempo'!F20/'F47'!D23</f>
        <v>20.898174177514367</v>
      </c>
      <c r="G22" s="94">
        <f>'[1]serie de tiempo'!G20/'F47'!D23</f>
        <v>20.12763860744159</v>
      </c>
    </row>
    <row r="23" spans="1:7" x14ac:dyDescent="0.25">
      <c r="B23" t="s">
        <v>443</v>
      </c>
      <c r="C23">
        <v>99.376464931786799</v>
      </c>
      <c r="D23">
        <v>0.96408060741554347</v>
      </c>
      <c r="F23" s="94">
        <f>'[1]serie de tiempo'!F21/'F47'!D24</f>
        <v>21.108193488668142</v>
      </c>
      <c r="G23" s="94">
        <f>'[1]serie de tiempo'!G21/'F47'!D24</f>
        <v>20.299132509741302</v>
      </c>
    </row>
    <row r="24" spans="1:7" x14ac:dyDescent="0.25">
      <c r="B24" t="s">
        <v>442</v>
      </c>
      <c r="C24">
        <v>99.909099104513501</v>
      </c>
      <c r="D24">
        <v>0.96924784975129274</v>
      </c>
      <c r="F24" s="94">
        <f>'[1]serie de tiempo'!F22/'F47'!D25</f>
        <v>21.284545542498361</v>
      </c>
      <c r="G24" s="94">
        <f>'[1]serie de tiempo'!G22/'F47'!D25</f>
        <v>20.562336047600212</v>
      </c>
    </row>
    <row r="25" spans="1:7" x14ac:dyDescent="0.25">
      <c r="B25" t="s">
        <v>441</v>
      </c>
      <c r="C25">
        <v>100.492</v>
      </c>
      <c r="D25">
        <v>0.97490274449693937</v>
      </c>
      <c r="F25" s="94">
        <f>'[1]serie de tiempo'!F23/'F47'!D26</f>
        <v>21.509837897544081</v>
      </c>
      <c r="G25" s="94">
        <f>'[1]serie de tiempo'!G23/'F47'!D26</f>
        <v>20.945679059029572</v>
      </c>
    </row>
    <row r="26" spans="1:7" x14ac:dyDescent="0.25">
      <c r="B26" t="s">
        <v>440</v>
      </c>
      <c r="C26">
        <v>100.917</v>
      </c>
      <c r="D26">
        <v>0.9790257957488917</v>
      </c>
      <c r="F26" s="94">
        <f>'[1]serie de tiempo'!F24/'F47'!D27</f>
        <v>21.654179176947391</v>
      </c>
      <c r="G26" s="94">
        <f>'[1]serie de tiempo'!G24/'F47'!D27</f>
        <v>21.092396226602055</v>
      </c>
    </row>
    <row r="27" spans="1:7" x14ac:dyDescent="0.25">
      <c r="B27" t="s">
        <v>439</v>
      </c>
      <c r="C27">
        <v>101.44</v>
      </c>
      <c r="D27">
        <v>0.98409957411305893</v>
      </c>
      <c r="F27" s="94">
        <f>'[1]serie de tiempo'!F25/'F47'!D28</f>
        <v>21.786413249211357</v>
      </c>
      <c r="G27" s="94">
        <f>'[1]serie de tiempo'!G25/'F47'!D28</f>
        <v>21.217365141955835</v>
      </c>
    </row>
    <row r="28" spans="1:7" x14ac:dyDescent="0.25">
      <c r="B28" t="s">
        <v>437</v>
      </c>
      <c r="C28">
        <v>102.303</v>
      </c>
      <c r="D28">
        <v>0.99247179347878811</v>
      </c>
      <c r="F28" s="94">
        <f>'[1]serie de tiempo'!F26/'F47'!D29</f>
        <v>21.640917294702991</v>
      </c>
      <c r="G28" s="94">
        <f>'[1]serie de tiempo'!G26/'F47'!D29</f>
        <v>21.056669960108696</v>
      </c>
    </row>
    <row r="29" spans="1:7" x14ac:dyDescent="0.25">
      <c r="B29" t="s">
        <v>450</v>
      </c>
      <c r="C29">
        <v>103.02</v>
      </c>
      <c r="D29">
        <v>0.99942762347325842</v>
      </c>
      <c r="F29" s="94">
        <f>'[1]serie de tiempo'!F27/'F47'!D30</f>
        <v>21.286053637449037</v>
      </c>
      <c r="G29" s="94">
        <f>'[1]serie de tiempo'!G27/'F47'!D30</f>
        <v>20.696323089526306</v>
      </c>
    </row>
    <row r="30" spans="1:7" x14ac:dyDescent="0.25">
      <c r="A30">
        <v>2019</v>
      </c>
      <c r="B30" t="s">
        <v>448</v>
      </c>
      <c r="C30">
        <v>103.108</v>
      </c>
      <c r="D30">
        <v>1.0002813376148392</v>
      </c>
      <c r="F30" s="94">
        <f>'[1]serie de tiempo'!F28/'F47'!D31</f>
        <v>21.094710264528455</v>
      </c>
      <c r="G30" s="94">
        <f>'[1]serie de tiempo'!G28/'F47'!D31</f>
        <v>20.274705962582921</v>
      </c>
    </row>
    <row r="31" spans="1:7" x14ac:dyDescent="0.25">
      <c r="B31" t="s">
        <v>447</v>
      </c>
      <c r="C31">
        <v>103.07899999999999</v>
      </c>
      <c r="D31">
        <v>1</v>
      </c>
      <c r="F31" s="94">
        <f>'[1]serie de tiempo'!F29/'F47'!D32</f>
        <v>21.199285</v>
      </c>
      <c r="G31" s="94">
        <f>'[1]serie de tiempo'!G29/'F47'!D32</f>
        <v>20.201158</v>
      </c>
    </row>
  </sheetData>
  <mergeCells count="1">
    <mergeCell ref="F4:G4"/>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A2"/>
    </sheetView>
  </sheetViews>
  <sheetFormatPr baseColWidth="10" defaultRowHeight="15" x14ac:dyDescent="0.25"/>
  <sheetData>
    <row r="1" spans="1:10" x14ac:dyDescent="0.25">
      <c r="A1" s="88" t="s">
        <v>1218</v>
      </c>
    </row>
    <row r="2" spans="1:10" x14ac:dyDescent="0.25">
      <c r="A2" s="93" t="s">
        <v>1209</v>
      </c>
    </row>
    <row r="4" spans="1:10" x14ac:dyDescent="0.25">
      <c r="F4" s="185" t="s">
        <v>1219</v>
      </c>
      <c r="G4" s="185"/>
    </row>
    <row r="5" spans="1:10" x14ac:dyDescent="0.25">
      <c r="C5" t="s">
        <v>1214</v>
      </c>
      <c r="D5" t="s">
        <v>1215</v>
      </c>
      <c r="F5" s="107" t="s">
        <v>38</v>
      </c>
      <c r="G5" s="108" t="s">
        <v>426</v>
      </c>
      <c r="J5" t="s">
        <v>1212</v>
      </c>
    </row>
    <row r="6" spans="1:10" x14ac:dyDescent="0.25">
      <c r="A6">
        <v>2017</v>
      </c>
      <c r="B6" t="s">
        <v>448</v>
      </c>
      <c r="C6">
        <v>93.603882444858499</v>
      </c>
      <c r="D6">
        <v>0.90807906988677134</v>
      </c>
      <c r="F6" s="94">
        <f>'[1]serie de tiempo'!I4/'F47'!D7</f>
        <v>19.040192174185773</v>
      </c>
      <c r="G6" s="94">
        <f>'[1]serie de tiempo'!J4/'F47'!D7</f>
        <v>18.797922522461029</v>
      </c>
    </row>
    <row r="7" spans="1:10" x14ac:dyDescent="0.25">
      <c r="B7" t="s">
        <v>447</v>
      </c>
      <c r="C7">
        <v>94.1447803353567</v>
      </c>
      <c r="D7">
        <v>0.91332648100347025</v>
      </c>
      <c r="F7" s="94">
        <f>'[1]serie de tiempo'!I5/'F47'!D8</f>
        <v>18.908900989080575</v>
      </c>
      <c r="G7" s="94">
        <f>'[1]serie de tiempo'!J5/'F47'!D8</f>
        <v>18.678972256729274</v>
      </c>
    </row>
    <row r="8" spans="1:10" x14ac:dyDescent="0.25">
      <c r="B8" t="s">
        <v>446</v>
      </c>
      <c r="C8">
        <v>94.722489332291602</v>
      </c>
      <c r="D8">
        <v>0.91893100759894453</v>
      </c>
      <c r="F8" s="94">
        <f>'[1]serie de tiempo'!I6/'F47'!D9</f>
        <v>18.684754195925038</v>
      </c>
      <c r="G8" s="94">
        <f>'[1]serie de tiempo'!J6/'F47'!D9</f>
        <v>18.445345580718076</v>
      </c>
    </row>
    <row r="9" spans="1:10" x14ac:dyDescent="0.25">
      <c r="B9" t="s">
        <v>445</v>
      </c>
      <c r="C9">
        <v>94.838932628162794</v>
      </c>
      <c r="D9">
        <v>0.92006065860323438</v>
      </c>
      <c r="F9" s="94">
        <f>'[1]serie de tiempo'!I7/'F47'!D10</f>
        <v>18.585731103816471</v>
      </c>
      <c r="G9" s="94">
        <f>'[1]serie de tiempo'!J7/'F47'!D10</f>
        <v>18.346616434644563</v>
      </c>
    </row>
    <row r="10" spans="1:10" x14ac:dyDescent="0.25">
      <c r="B10" t="s">
        <v>444</v>
      </c>
      <c r="C10">
        <v>94.725494320572096</v>
      </c>
      <c r="D10">
        <v>0.91896015988292579</v>
      </c>
      <c r="F10" s="94">
        <f>'[1]serie de tiempo'!I8/'F47'!D11</f>
        <v>18.477406030489099</v>
      </c>
      <c r="G10" s="94">
        <f>'[1]serie de tiempo'!J8/'F47'!D11</f>
        <v>18.248886874634994</v>
      </c>
    </row>
    <row r="11" spans="1:10" x14ac:dyDescent="0.25">
      <c r="B11" t="s">
        <v>443</v>
      </c>
      <c r="C11">
        <v>94.963639641805401</v>
      </c>
      <c r="D11">
        <v>0.92127047838847298</v>
      </c>
      <c r="F11" s="94">
        <f>'[1]serie de tiempo'!I9/'F47'!D12</f>
        <v>18.235686906398328</v>
      </c>
      <c r="G11" s="94">
        <f>'[1]serie de tiempo'!J9/'F47'!D12</f>
        <v>18.018595395607871</v>
      </c>
    </row>
    <row r="12" spans="1:10" x14ac:dyDescent="0.25">
      <c r="B12" t="s">
        <v>442</v>
      </c>
      <c r="C12">
        <v>95.322735741330604</v>
      </c>
      <c r="D12">
        <v>0.92475417632428147</v>
      </c>
      <c r="F12" s="94">
        <f>'[1]serie de tiempo'!I10/'F47'!D13</f>
        <v>18.037225921271062</v>
      </c>
      <c r="G12" s="94">
        <f>'[1]serie de tiempo'!J10/'F47'!D13</f>
        <v>17.820952229169492</v>
      </c>
    </row>
    <row r="13" spans="1:10" x14ac:dyDescent="0.25">
      <c r="B13" t="s">
        <v>441</v>
      </c>
      <c r="C13">
        <v>95.793767654306095</v>
      </c>
      <c r="D13">
        <v>0.92932379683840649</v>
      </c>
      <c r="F13" s="94">
        <f>'[1]serie de tiempo'!I11/'F47'!D14</f>
        <v>18.002336814053479</v>
      </c>
      <c r="G13" s="94">
        <f>'[1]serie de tiempo'!J11/'F47'!D14</f>
        <v>17.787126571207651</v>
      </c>
    </row>
    <row r="14" spans="1:10" x14ac:dyDescent="0.25">
      <c r="B14" t="s">
        <v>440</v>
      </c>
      <c r="C14">
        <v>96.093515235290596</v>
      </c>
      <c r="D14">
        <v>0.93223173716557783</v>
      </c>
      <c r="F14" s="94">
        <f>'[1]serie de tiempo'!I12/'F47'!D15</f>
        <v>18.214355211320282</v>
      </c>
      <c r="G14" s="94">
        <f>'[1]serie de tiempo'!J12/'F47'!D15</f>
        <v>17.989089334148474</v>
      </c>
    </row>
    <row r="15" spans="1:10" x14ac:dyDescent="0.25">
      <c r="B15" t="s">
        <v>439</v>
      </c>
      <c r="C15">
        <v>96.698269126750404</v>
      </c>
      <c r="D15">
        <v>0.93809863431688711</v>
      </c>
      <c r="F15" s="94">
        <f>'[1]serie de tiempo'!I13/'F47'!D16</f>
        <v>18.292319562426098</v>
      </c>
      <c r="G15" s="94">
        <f>'[1]serie de tiempo'!J13/'F47'!D16</f>
        <v>18.079122364728825</v>
      </c>
    </row>
    <row r="16" spans="1:10" x14ac:dyDescent="0.25">
      <c r="B16" t="s">
        <v>437</v>
      </c>
      <c r="C16">
        <v>97.695173988821495</v>
      </c>
      <c r="D16">
        <v>0.94776990452780396</v>
      </c>
      <c r="F16" s="94">
        <f>'[1]serie de tiempo'!I14/'F47'!D17</f>
        <v>18.232273379274698</v>
      </c>
      <c r="G16" s="94">
        <f>'[1]serie de tiempo'!J14/'F47'!D17</f>
        <v>18.010700612512679</v>
      </c>
    </row>
    <row r="17" spans="1:7" x14ac:dyDescent="0.25">
      <c r="B17" t="s">
        <v>450</v>
      </c>
      <c r="C17">
        <v>98.272882985756297</v>
      </c>
      <c r="D17">
        <v>0.95337443112327735</v>
      </c>
      <c r="F17" s="94">
        <f>'[1]serie de tiempo'!I15/'F47'!D18</f>
        <v>18.292917693892818</v>
      </c>
      <c r="G17" s="94">
        <f>'[1]serie de tiempo'!J15/'F47'!D18</f>
        <v>18.072647469367734</v>
      </c>
    </row>
    <row r="18" spans="1:7" x14ac:dyDescent="0.25">
      <c r="A18">
        <v>2018</v>
      </c>
      <c r="B18" t="s">
        <v>448</v>
      </c>
      <c r="C18">
        <v>98.794999699501204</v>
      </c>
      <c r="D18">
        <v>0.95843964046509189</v>
      </c>
      <c r="F18" s="94">
        <f>'[1]serie de tiempo'!I16/'F47'!D19</f>
        <v>18.790959012568052</v>
      </c>
      <c r="G18" s="94">
        <f>'[1]serie de tiempo'!J16/'F47'!D19</f>
        <v>18.540552007403345</v>
      </c>
    </row>
    <row r="19" spans="1:7" x14ac:dyDescent="0.25">
      <c r="B19" t="s">
        <v>447</v>
      </c>
      <c r="C19">
        <v>99.171374481639504</v>
      </c>
      <c r="D19">
        <v>0.96209096403379457</v>
      </c>
      <c r="F19" s="94">
        <f>'[1]serie de tiempo'!I17/'F47'!D20</f>
        <v>19.499195711540885</v>
      </c>
      <c r="G19" s="94">
        <f>'[1]serie de tiempo'!J17/'F47'!D20</f>
        <v>19.135404746773329</v>
      </c>
    </row>
    <row r="20" spans="1:7" x14ac:dyDescent="0.25">
      <c r="B20" t="s">
        <v>446</v>
      </c>
      <c r="C20">
        <v>99.492156980587794</v>
      </c>
      <c r="D20">
        <v>0.96520297034883729</v>
      </c>
      <c r="F20" s="94">
        <f>'[1]serie de tiempo'!I18/'F47'!D21</f>
        <v>19.705699820967105</v>
      </c>
      <c r="G20" s="94">
        <f>'[1]serie de tiempo'!J18/'F47'!D21</f>
        <v>19.322360760306861</v>
      </c>
    </row>
    <row r="21" spans="1:7" x14ac:dyDescent="0.25">
      <c r="B21" t="s">
        <v>445</v>
      </c>
      <c r="C21">
        <v>99.154847046096506</v>
      </c>
      <c r="D21">
        <v>0.96193062647189542</v>
      </c>
      <c r="F21" s="94">
        <f>'[1]serie de tiempo'!I19/'F47'!D22</f>
        <v>19.845505980007125</v>
      </c>
      <c r="G21" s="94">
        <f>'[1]serie de tiempo'!J19/'F47'!D22</f>
        <v>19.481654377440204</v>
      </c>
    </row>
    <row r="22" spans="1:7" x14ac:dyDescent="0.25">
      <c r="B22" t="s">
        <v>444</v>
      </c>
      <c r="C22">
        <v>98.994080173087298</v>
      </c>
      <c r="D22">
        <v>0.96037097927887638</v>
      </c>
      <c r="F22" s="94">
        <f>'[1]serie de tiempo'!I20/'F47'!D23</f>
        <v>20.085988036086306</v>
      </c>
      <c r="G22" s="94">
        <f>'[1]serie de tiempo'!J20/'F47'!D23</f>
        <v>19.659069679694632</v>
      </c>
    </row>
    <row r="23" spans="1:7" x14ac:dyDescent="0.25">
      <c r="B23" t="s">
        <v>443</v>
      </c>
      <c r="C23">
        <v>99.376464931786799</v>
      </c>
      <c r="D23">
        <v>0.96408060741554347</v>
      </c>
      <c r="F23" s="94">
        <f>'[1]serie de tiempo'!I21/'F47'!D24</f>
        <v>20.309505086394207</v>
      </c>
      <c r="G23" s="94">
        <f>'[1]serie de tiempo'!J21/'F47'!D24</f>
        <v>19.832366560360434</v>
      </c>
    </row>
    <row r="24" spans="1:7" x14ac:dyDescent="0.25">
      <c r="B24" t="s">
        <v>442</v>
      </c>
      <c r="C24">
        <v>99.909099104513501</v>
      </c>
      <c r="D24">
        <v>0.96924784975129274</v>
      </c>
      <c r="F24" s="94">
        <f>'[1]serie de tiempo'!I22/'F47'!D25</f>
        <v>20.500432376608941</v>
      </c>
      <c r="G24" s="94">
        <f>'[1]serie de tiempo'!J22/'F47'!D25</f>
        <v>20.098058515165686</v>
      </c>
    </row>
    <row r="25" spans="1:7" x14ac:dyDescent="0.25">
      <c r="B25" t="s">
        <v>441</v>
      </c>
      <c r="C25">
        <v>100.492</v>
      </c>
      <c r="D25">
        <v>0.97490274449693937</v>
      </c>
      <c r="F25" s="94">
        <f>'[1]serie de tiempo'!I23/'F47'!D26</f>
        <v>20.812332424471595</v>
      </c>
      <c r="G25" s="94">
        <f>'[1]serie de tiempo'!J23/'F47'!D26</f>
        <v>20.494351988217964</v>
      </c>
    </row>
    <row r="26" spans="1:7" x14ac:dyDescent="0.25">
      <c r="B26" t="s">
        <v>440</v>
      </c>
      <c r="C26">
        <v>100.917</v>
      </c>
      <c r="D26">
        <v>0.9790257957488917</v>
      </c>
      <c r="F26" s="94">
        <f>'[1]serie de tiempo'!I24/'F47'!D27</f>
        <v>20.98003963653299</v>
      </c>
      <c r="G26" s="94">
        <f>'[1]serie de tiempo'!J24/'F47'!D27</f>
        <v>20.683826808169087</v>
      </c>
    </row>
    <row r="27" spans="1:7" x14ac:dyDescent="0.25">
      <c r="B27" t="s">
        <v>439</v>
      </c>
      <c r="C27">
        <v>101.44</v>
      </c>
      <c r="D27">
        <v>0.98409957411305893</v>
      </c>
      <c r="F27" s="94">
        <f>'[1]serie de tiempo'!I25/'F47'!D28</f>
        <v>21.166557275236592</v>
      </c>
      <c r="G27" s="94">
        <f>'[1]serie de tiempo'!J25/'F47'!D28</f>
        <v>20.871871648264982</v>
      </c>
    </row>
    <row r="28" spans="1:7" x14ac:dyDescent="0.25">
      <c r="B28" t="s">
        <v>437</v>
      </c>
      <c r="C28">
        <v>102.303</v>
      </c>
      <c r="D28">
        <v>0.99247179347878811</v>
      </c>
      <c r="F28" s="94">
        <f>'[1]serie de tiempo'!I26/'F47'!D29</f>
        <v>21.134101883620229</v>
      </c>
      <c r="G28" s="94">
        <f>'[1]serie de tiempo'!J26/'F47'!D29</f>
        <v>20.872505532262007</v>
      </c>
    </row>
    <row r="29" spans="1:7" x14ac:dyDescent="0.25">
      <c r="B29" t="s">
        <v>450</v>
      </c>
      <c r="C29">
        <v>103.02</v>
      </c>
      <c r="D29">
        <v>0.99942762347325842</v>
      </c>
      <c r="F29" s="94">
        <f>'[1]serie de tiempo'!I27/'F47'!D30</f>
        <v>20.895830282760631</v>
      </c>
      <c r="G29" s="94">
        <f>'[1]serie de tiempo'!J27/'F47'!D30</f>
        <v>20.645207832352941</v>
      </c>
    </row>
    <row r="30" spans="1:7" x14ac:dyDescent="0.25">
      <c r="A30">
        <v>2019</v>
      </c>
      <c r="B30" t="s">
        <v>448</v>
      </c>
      <c r="C30">
        <v>103.108</v>
      </c>
      <c r="D30">
        <v>1.0002813376148392</v>
      </c>
      <c r="F30" s="94">
        <f>'[1]serie de tiempo'!I28/'F47'!D31</f>
        <v>20.89347587933041</v>
      </c>
      <c r="G30" s="94">
        <f>'[1]serie de tiempo'!J28/'F47'!D31</f>
        <v>20.57517842837607</v>
      </c>
    </row>
    <row r="31" spans="1:7" x14ac:dyDescent="0.25">
      <c r="B31" t="s">
        <v>447</v>
      </c>
      <c r="C31">
        <v>103.07899999999999</v>
      </c>
      <c r="D31">
        <v>1</v>
      </c>
      <c r="F31" s="94">
        <f>'[1]serie de tiempo'!I29/'F47'!D32</f>
        <v>21.669642</v>
      </c>
      <c r="G31" s="94">
        <f>'[1]serie de tiempo'!J29/'F47'!D32</f>
        <v>21.344296</v>
      </c>
    </row>
  </sheetData>
  <mergeCells count="1">
    <mergeCell ref="F4:G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0"/>
  <sheetViews>
    <sheetView workbookViewId="0">
      <selection activeCell="I19" sqref="I19"/>
    </sheetView>
  </sheetViews>
  <sheetFormatPr baseColWidth="10" defaultRowHeight="15" x14ac:dyDescent="0.25"/>
  <sheetData>
    <row r="2" spans="1:5" x14ac:dyDescent="0.25">
      <c r="A2" t="s">
        <v>72</v>
      </c>
    </row>
    <row r="3" spans="1:5" x14ac:dyDescent="0.25">
      <c r="A3" s="19" t="s">
        <v>73</v>
      </c>
    </row>
    <row r="4" spans="1:5" x14ac:dyDescent="0.25">
      <c r="A4" s="19"/>
    </row>
    <row r="5" spans="1:5" x14ac:dyDescent="0.25">
      <c r="B5" t="s">
        <v>74</v>
      </c>
      <c r="D5" t="s">
        <v>2</v>
      </c>
      <c r="E5" s="20" t="s">
        <v>75</v>
      </c>
    </row>
    <row r="6" spans="1:5" x14ac:dyDescent="0.25">
      <c r="A6" t="s">
        <v>76</v>
      </c>
      <c r="B6">
        <v>869430</v>
      </c>
      <c r="D6">
        <v>1998</v>
      </c>
      <c r="E6" s="21">
        <f>B7-B6</f>
        <v>7191</v>
      </c>
    </row>
    <row r="7" spans="1:5" x14ac:dyDescent="0.25">
      <c r="A7" t="s">
        <v>77</v>
      </c>
      <c r="B7">
        <v>876621</v>
      </c>
      <c r="D7">
        <v>1999</v>
      </c>
      <c r="E7" s="21">
        <f>B10-B9</f>
        <v>9335</v>
      </c>
    </row>
    <row r="8" spans="1:5" x14ac:dyDescent="0.25">
      <c r="D8">
        <v>2000</v>
      </c>
      <c r="E8" s="21">
        <f>B13-B12</f>
        <v>9023</v>
      </c>
    </row>
    <row r="9" spans="1:5" x14ac:dyDescent="0.25">
      <c r="A9" t="s">
        <v>78</v>
      </c>
      <c r="B9">
        <v>926881</v>
      </c>
      <c r="D9">
        <v>2001</v>
      </c>
      <c r="E9" s="21">
        <f>B16-B15</f>
        <v>-469</v>
      </c>
    </row>
    <row r="10" spans="1:5" x14ac:dyDescent="0.25">
      <c r="A10" t="s">
        <v>79</v>
      </c>
      <c r="B10">
        <v>936216</v>
      </c>
      <c r="D10">
        <v>2002</v>
      </c>
      <c r="E10" s="21">
        <f>B19-B18</f>
        <v>10095</v>
      </c>
    </row>
    <row r="11" spans="1:5" x14ac:dyDescent="0.25">
      <c r="D11">
        <v>2003</v>
      </c>
      <c r="E11" s="21">
        <f>B22-B21</f>
        <v>3675</v>
      </c>
    </row>
    <row r="12" spans="1:5" x14ac:dyDescent="0.25">
      <c r="A12" t="s">
        <v>80</v>
      </c>
      <c r="B12">
        <v>986809</v>
      </c>
      <c r="D12">
        <v>2004</v>
      </c>
      <c r="E12" s="21">
        <f>B25-B24</f>
        <v>4619</v>
      </c>
    </row>
    <row r="13" spans="1:5" x14ac:dyDescent="0.25">
      <c r="A13" t="s">
        <v>81</v>
      </c>
      <c r="B13">
        <v>995832</v>
      </c>
      <c r="D13">
        <v>2005</v>
      </c>
      <c r="E13" s="21">
        <f>B28-B27</f>
        <v>6171</v>
      </c>
    </row>
    <row r="14" spans="1:5" x14ac:dyDescent="0.25">
      <c r="D14">
        <v>2006</v>
      </c>
      <c r="E14" s="21">
        <f>B31-B30</f>
        <v>7768</v>
      </c>
    </row>
    <row r="15" spans="1:5" x14ac:dyDescent="0.25">
      <c r="A15" t="s">
        <v>82</v>
      </c>
      <c r="B15">
        <v>1034052</v>
      </c>
      <c r="D15">
        <v>2007</v>
      </c>
      <c r="E15" s="21">
        <f>B34-B33</f>
        <v>7601</v>
      </c>
    </row>
    <row r="16" spans="1:5" x14ac:dyDescent="0.25">
      <c r="A16" t="s">
        <v>83</v>
      </c>
      <c r="B16">
        <v>1033583</v>
      </c>
      <c r="D16">
        <v>2008</v>
      </c>
      <c r="E16" s="21">
        <f>B37-B36</f>
        <v>7675</v>
      </c>
    </row>
    <row r="17" spans="1:5" x14ac:dyDescent="0.25">
      <c r="D17">
        <v>2009</v>
      </c>
      <c r="E17" s="21">
        <f>B40-B39</f>
        <v>-5477</v>
      </c>
    </row>
    <row r="18" spans="1:5" x14ac:dyDescent="0.25">
      <c r="A18" t="s">
        <v>84</v>
      </c>
      <c r="B18">
        <v>1011211</v>
      </c>
      <c r="D18">
        <v>2010</v>
      </c>
      <c r="E18" s="21">
        <f>B43-B42</f>
        <v>7873</v>
      </c>
    </row>
    <row r="19" spans="1:5" x14ac:dyDescent="0.25">
      <c r="A19" t="s">
        <v>85</v>
      </c>
      <c r="B19">
        <v>1021306</v>
      </c>
      <c r="D19">
        <v>2011</v>
      </c>
      <c r="E19" s="21">
        <f>B46-B45</f>
        <v>9525</v>
      </c>
    </row>
    <row r="20" spans="1:5" x14ac:dyDescent="0.25">
      <c r="D20">
        <v>2012</v>
      </c>
      <c r="E20" s="21">
        <f>B49-B48</f>
        <v>8969</v>
      </c>
    </row>
    <row r="21" spans="1:5" x14ac:dyDescent="0.25">
      <c r="A21" t="s">
        <v>86</v>
      </c>
      <c r="B21">
        <v>1031082</v>
      </c>
      <c r="D21">
        <v>2013</v>
      </c>
      <c r="E21" s="21">
        <f>B52-B51</f>
        <v>8127</v>
      </c>
    </row>
    <row r="22" spans="1:5" x14ac:dyDescent="0.25">
      <c r="A22" t="s">
        <v>87</v>
      </c>
      <c r="B22">
        <v>1034757</v>
      </c>
      <c r="D22">
        <v>2014</v>
      </c>
      <c r="E22" s="21">
        <f>B55-B54</f>
        <v>5940</v>
      </c>
    </row>
    <row r="23" spans="1:5" x14ac:dyDescent="0.25">
      <c r="D23">
        <v>2015</v>
      </c>
      <c r="E23" s="21">
        <f>B58-B57</f>
        <v>12745</v>
      </c>
    </row>
    <row r="24" spans="1:5" x14ac:dyDescent="0.25">
      <c r="A24" t="s">
        <v>88</v>
      </c>
      <c r="B24">
        <v>1040993</v>
      </c>
      <c r="D24">
        <v>2016</v>
      </c>
      <c r="E24" s="21">
        <f>B61-B60</f>
        <v>13206</v>
      </c>
    </row>
    <row r="25" spans="1:5" x14ac:dyDescent="0.25">
      <c r="A25" t="s">
        <v>89</v>
      </c>
      <c r="B25">
        <v>1045612</v>
      </c>
      <c r="D25">
        <v>2017</v>
      </c>
      <c r="E25" s="21">
        <f>B64-B63</f>
        <v>5253</v>
      </c>
    </row>
    <row r="26" spans="1:5" x14ac:dyDescent="0.25">
      <c r="D26">
        <v>2018</v>
      </c>
      <c r="E26" s="21">
        <f>B67-B66</f>
        <v>14731</v>
      </c>
    </row>
    <row r="27" spans="1:5" x14ac:dyDescent="0.25">
      <c r="A27" t="s">
        <v>90</v>
      </c>
      <c r="B27">
        <v>1067563</v>
      </c>
      <c r="D27">
        <v>2019</v>
      </c>
      <c r="E27" s="21">
        <f>B70-B69</f>
        <v>13663</v>
      </c>
    </row>
    <row r="28" spans="1:5" x14ac:dyDescent="0.25">
      <c r="A28" t="s">
        <v>91</v>
      </c>
      <c r="B28">
        <v>1073734</v>
      </c>
    </row>
    <row r="30" spans="1:5" x14ac:dyDescent="0.25">
      <c r="A30" t="s">
        <v>92</v>
      </c>
      <c r="B30">
        <v>1101257</v>
      </c>
    </row>
    <row r="31" spans="1:5" x14ac:dyDescent="0.25">
      <c r="A31" t="s">
        <v>93</v>
      </c>
      <c r="B31">
        <v>1109025</v>
      </c>
    </row>
    <row r="33" spans="1:2" x14ac:dyDescent="0.25">
      <c r="A33" t="s">
        <v>94</v>
      </c>
      <c r="B33">
        <v>1159470</v>
      </c>
    </row>
    <row r="34" spans="1:2" x14ac:dyDescent="0.25">
      <c r="A34" t="s">
        <v>95</v>
      </c>
      <c r="B34">
        <v>1167071</v>
      </c>
    </row>
    <row r="36" spans="1:2" x14ac:dyDescent="0.25">
      <c r="A36" t="s">
        <v>96</v>
      </c>
      <c r="B36">
        <v>1206391</v>
      </c>
    </row>
    <row r="37" spans="1:2" x14ac:dyDescent="0.25">
      <c r="A37" t="s">
        <v>97</v>
      </c>
      <c r="B37">
        <v>1214066</v>
      </c>
    </row>
    <row r="39" spans="1:2" x14ac:dyDescent="0.25">
      <c r="A39" t="s">
        <v>98</v>
      </c>
      <c r="B39">
        <v>1200192</v>
      </c>
    </row>
    <row r="40" spans="1:2" x14ac:dyDescent="0.25">
      <c r="A40" t="s">
        <v>99</v>
      </c>
      <c r="B40">
        <v>1194715</v>
      </c>
    </row>
    <row r="42" spans="1:2" x14ac:dyDescent="0.25">
      <c r="A42" t="s">
        <v>100</v>
      </c>
      <c r="B42">
        <v>1207686</v>
      </c>
    </row>
    <row r="43" spans="1:2" x14ac:dyDescent="0.25">
      <c r="A43" t="s">
        <v>101</v>
      </c>
      <c r="B43">
        <v>1215559</v>
      </c>
    </row>
    <row r="45" spans="1:2" x14ac:dyDescent="0.25">
      <c r="A45" t="s">
        <v>102</v>
      </c>
      <c r="B45">
        <v>1264788</v>
      </c>
    </row>
    <row r="46" spans="1:2" x14ac:dyDescent="0.25">
      <c r="A46" t="s">
        <v>103</v>
      </c>
      <c r="B46">
        <v>1274313</v>
      </c>
    </row>
    <row r="48" spans="1:2" x14ac:dyDescent="0.25">
      <c r="A48" t="s">
        <v>104</v>
      </c>
      <c r="B48">
        <v>1307399</v>
      </c>
    </row>
    <row r="49" spans="1:2" x14ac:dyDescent="0.25">
      <c r="A49" t="s">
        <v>105</v>
      </c>
      <c r="B49">
        <v>1316368</v>
      </c>
    </row>
    <row r="51" spans="1:2" x14ac:dyDescent="0.25">
      <c r="A51" t="s">
        <v>106</v>
      </c>
      <c r="B51">
        <v>1353365</v>
      </c>
    </row>
    <row r="52" spans="1:2" x14ac:dyDescent="0.25">
      <c r="A52" t="s">
        <v>107</v>
      </c>
      <c r="B52">
        <v>1361492</v>
      </c>
    </row>
    <row r="54" spans="1:2" x14ac:dyDescent="0.25">
      <c r="A54" t="s">
        <v>108</v>
      </c>
      <c r="B54">
        <v>1396563</v>
      </c>
    </row>
    <row r="55" spans="1:2" x14ac:dyDescent="0.25">
      <c r="A55" t="s">
        <v>109</v>
      </c>
      <c r="B55">
        <v>1402503</v>
      </c>
    </row>
    <row r="57" spans="1:2" x14ac:dyDescent="0.25">
      <c r="A57" t="s">
        <v>110</v>
      </c>
      <c r="B57">
        <v>1466848</v>
      </c>
    </row>
    <row r="58" spans="1:2" x14ac:dyDescent="0.25">
      <c r="A58" t="s">
        <v>111</v>
      </c>
      <c r="B58">
        <v>1479593</v>
      </c>
    </row>
    <row r="60" spans="1:2" x14ac:dyDescent="0.25">
      <c r="A60" t="s">
        <v>112</v>
      </c>
      <c r="B60">
        <v>1539143</v>
      </c>
    </row>
    <row r="61" spans="1:2" x14ac:dyDescent="0.25">
      <c r="A61" t="s">
        <v>113</v>
      </c>
      <c r="B61">
        <v>1552349</v>
      </c>
    </row>
    <row r="63" spans="1:2" x14ac:dyDescent="0.25">
      <c r="A63" t="s">
        <v>114</v>
      </c>
      <c r="B63">
        <v>1635012</v>
      </c>
    </row>
    <row r="64" spans="1:2" x14ac:dyDescent="0.25">
      <c r="A64" t="s">
        <v>115</v>
      </c>
      <c r="B64">
        <v>1640265</v>
      </c>
    </row>
    <row r="66" spans="1:2" x14ac:dyDescent="0.25">
      <c r="A66" t="s">
        <v>116</v>
      </c>
      <c r="B66">
        <v>1723991</v>
      </c>
    </row>
    <row r="67" spans="1:2" x14ac:dyDescent="0.25">
      <c r="A67" t="s">
        <v>117</v>
      </c>
      <c r="B67">
        <v>1738722</v>
      </c>
    </row>
    <row r="69" spans="1:2" x14ac:dyDescent="0.25">
      <c r="A69" t="s">
        <v>118</v>
      </c>
      <c r="B69">
        <v>1778570</v>
      </c>
    </row>
    <row r="70" spans="1:2" x14ac:dyDescent="0.25">
      <c r="A70" t="s">
        <v>119</v>
      </c>
      <c r="B70">
        <v>1792233</v>
      </c>
    </row>
  </sheetData>
  <pageMargins left="0.7" right="0.7" top="0.75" bottom="0.75" header="0.3" footer="0.3"/>
  <pageSetup orientation="portrait" horizontalDpi="4294967295" verticalDpi="4294967295"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A2"/>
    </sheetView>
  </sheetViews>
  <sheetFormatPr baseColWidth="10" defaultRowHeight="15" x14ac:dyDescent="0.25"/>
  <cols>
    <col min="5" max="5" width="21.28515625" bestFit="1" customWidth="1"/>
    <col min="6" max="6" width="18.28515625" bestFit="1" customWidth="1"/>
  </cols>
  <sheetData>
    <row r="1" spans="1:7" x14ac:dyDescent="0.25">
      <c r="A1" t="s">
        <v>1220</v>
      </c>
    </row>
    <row r="2" spans="1:7" x14ac:dyDescent="0.25">
      <c r="A2" s="93" t="s">
        <v>1209</v>
      </c>
    </row>
    <row r="4" spans="1:7" x14ac:dyDescent="0.25">
      <c r="A4" s="109" t="s">
        <v>1221</v>
      </c>
    </row>
    <row r="5" spans="1:7" ht="17.25" x14ac:dyDescent="0.25">
      <c r="A5" s="110" t="s">
        <v>1222</v>
      </c>
    </row>
    <row r="6" spans="1:7" x14ac:dyDescent="0.25">
      <c r="A6" s="110" t="s">
        <v>1223</v>
      </c>
    </row>
    <row r="7" spans="1:7" x14ac:dyDescent="0.25">
      <c r="A7" s="110" t="s">
        <v>1224</v>
      </c>
      <c r="B7" s="111">
        <v>103.07899999999999</v>
      </c>
    </row>
    <row r="8" spans="1:7" x14ac:dyDescent="0.25">
      <c r="A8" s="110" t="s">
        <v>1225</v>
      </c>
      <c r="B8" s="110"/>
      <c r="C8" s="110"/>
      <c r="D8" s="110"/>
      <c r="G8" s="110"/>
    </row>
    <row r="9" spans="1:7" x14ac:dyDescent="0.25">
      <c r="A9" s="112" t="s">
        <v>11</v>
      </c>
      <c r="B9" s="112" t="s">
        <v>1226</v>
      </c>
      <c r="C9" s="112" t="s">
        <v>1217</v>
      </c>
      <c r="D9" s="112" t="s">
        <v>1219</v>
      </c>
      <c r="E9" s="113"/>
      <c r="F9" s="113"/>
      <c r="G9" s="113"/>
    </row>
    <row r="10" spans="1:7" x14ac:dyDescent="0.25">
      <c r="A10" s="114" t="s">
        <v>40</v>
      </c>
      <c r="B10" s="115">
        <v>16.595357</v>
      </c>
      <c r="C10" s="115">
        <v>18.026785</v>
      </c>
      <c r="D10" s="115">
        <v>20.914999999999999</v>
      </c>
    </row>
    <row r="11" spans="1:7" x14ac:dyDescent="0.25">
      <c r="A11" s="116" t="s">
        <v>128</v>
      </c>
      <c r="B11" s="115">
        <v>17.371784999999999</v>
      </c>
      <c r="C11" s="115">
        <v>18.268214</v>
      </c>
      <c r="D11" s="115">
        <v>20.866785</v>
      </c>
    </row>
    <row r="12" spans="1:7" x14ac:dyDescent="0.25">
      <c r="A12" s="116" t="s">
        <v>41</v>
      </c>
      <c r="B12" s="115">
        <v>18.187142000000001</v>
      </c>
      <c r="C12" s="115">
        <v>19.443570999999999</v>
      </c>
      <c r="D12" s="115">
        <v>19.902857000000001</v>
      </c>
    </row>
    <row r="13" spans="1:7" x14ac:dyDescent="0.25">
      <c r="A13" s="116" t="s">
        <v>30</v>
      </c>
      <c r="B13" s="115">
        <v>18.189285000000002</v>
      </c>
      <c r="C13" s="115">
        <v>18.845714000000001</v>
      </c>
      <c r="D13" s="115">
        <v>20.506785000000001</v>
      </c>
    </row>
    <row r="14" spans="1:7" x14ac:dyDescent="0.25">
      <c r="A14" s="114" t="s">
        <v>129</v>
      </c>
      <c r="B14" s="115">
        <v>18.605713999999999</v>
      </c>
      <c r="C14" s="115">
        <v>19.366785</v>
      </c>
      <c r="D14" s="115">
        <v>20.6875</v>
      </c>
    </row>
    <row r="15" spans="1:7" x14ac:dyDescent="0.25">
      <c r="A15" s="116" t="s">
        <v>35</v>
      </c>
      <c r="B15" s="115">
        <v>18.942142</v>
      </c>
      <c r="C15" s="115">
        <v>20.187857000000001</v>
      </c>
      <c r="D15" s="115">
        <v>21.301784999999999</v>
      </c>
    </row>
    <row r="16" spans="1:7" x14ac:dyDescent="0.25">
      <c r="A16" s="116" t="s">
        <v>26</v>
      </c>
      <c r="B16" s="115">
        <v>18.951070999999999</v>
      </c>
      <c r="C16" s="115">
        <v>19.720357</v>
      </c>
      <c r="D16" s="115">
        <v>21.123214000000001</v>
      </c>
    </row>
    <row r="17" spans="1:4" x14ac:dyDescent="0.25">
      <c r="A17" s="116" t="s">
        <v>34</v>
      </c>
      <c r="B17" s="115">
        <v>18.993213999999998</v>
      </c>
      <c r="C17" s="115">
        <v>19.723213999999999</v>
      </c>
      <c r="D17" s="115">
        <v>21.134284999999998</v>
      </c>
    </row>
    <row r="18" spans="1:4" x14ac:dyDescent="0.25">
      <c r="A18" s="114" t="s">
        <v>22</v>
      </c>
      <c r="B18" s="115">
        <v>18.994285000000001</v>
      </c>
      <c r="C18" s="115">
        <v>19.467856999999999</v>
      </c>
      <c r="D18" s="115">
        <v>21.257857000000001</v>
      </c>
    </row>
    <row r="19" spans="1:4" x14ac:dyDescent="0.25">
      <c r="A19" s="116" t="s">
        <v>25</v>
      </c>
      <c r="B19" s="115">
        <v>19.122142</v>
      </c>
      <c r="C19" s="115">
        <v>19.887142000000001</v>
      </c>
      <c r="D19" s="115">
        <v>21.147856999999998</v>
      </c>
    </row>
    <row r="20" spans="1:4" x14ac:dyDescent="0.25">
      <c r="A20" s="116" t="s">
        <v>17</v>
      </c>
      <c r="B20" s="115">
        <v>19.154641999999999</v>
      </c>
      <c r="C20" s="115">
        <v>20.232142</v>
      </c>
      <c r="D20" s="115">
        <v>21.381785000000001</v>
      </c>
    </row>
    <row r="21" spans="1:4" x14ac:dyDescent="0.25">
      <c r="A21" s="116" t="s">
        <v>426</v>
      </c>
      <c r="B21" s="117">
        <v>19.298019</v>
      </c>
      <c r="C21" s="117">
        <v>20.201158</v>
      </c>
      <c r="D21" s="117">
        <v>21.344296</v>
      </c>
    </row>
    <row r="22" spans="1:4" x14ac:dyDescent="0.25">
      <c r="A22" s="114" t="s">
        <v>130</v>
      </c>
      <c r="B22" s="115">
        <v>19.311070999999998</v>
      </c>
      <c r="C22" s="115">
        <v>19.889641999999998</v>
      </c>
      <c r="D22" s="115">
        <v>21.350356999999999</v>
      </c>
    </row>
    <row r="23" spans="1:4" x14ac:dyDescent="0.25">
      <c r="A23" s="116" t="s">
        <v>33</v>
      </c>
      <c r="B23" s="115">
        <v>19.370714</v>
      </c>
      <c r="C23" s="115">
        <v>20.232142</v>
      </c>
      <c r="D23" s="115">
        <v>21.517499999999998</v>
      </c>
    </row>
    <row r="24" spans="1:4" x14ac:dyDescent="0.25">
      <c r="A24" s="116" t="s">
        <v>36</v>
      </c>
      <c r="B24" s="115">
        <v>19.395</v>
      </c>
      <c r="C24" s="115">
        <v>20.354285000000001</v>
      </c>
      <c r="D24" s="115">
        <v>21.364284999999999</v>
      </c>
    </row>
    <row r="25" spans="1:4" x14ac:dyDescent="0.25">
      <c r="A25" s="116" t="s">
        <v>28</v>
      </c>
      <c r="B25" s="115">
        <v>19.407857</v>
      </c>
      <c r="C25" s="115">
        <v>20.376071</v>
      </c>
      <c r="D25" s="115">
        <v>21.310714000000001</v>
      </c>
    </row>
    <row r="26" spans="1:4" x14ac:dyDescent="0.25">
      <c r="A26" s="116" t="s">
        <v>42</v>
      </c>
      <c r="B26" s="115">
        <v>19.422499999999999</v>
      </c>
      <c r="C26" s="115">
        <v>20.461428000000002</v>
      </c>
      <c r="D26" s="115">
        <v>21.489284999999999</v>
      </c>
    </row>
    <row r="27" spans="1:4" x14ac:dyDescent="0.25">
      <c r="A27" s="116" t="s">
        <v>19</v>
      </c>
      <c r="B27" s="115">
        <v>19.481428000000001</v>
      </c>
      <c r="C27" s="115">
        <v>20.568214000000001</v>
      </c>
      <c r="D27" s="115">
        <v>21.345714000000001</v>
      </c>
    </row>
    <row r="28" spans="1:4" x14ac:dyDescent="0.25">
      <c r="A28" s="116" t="s">
        <v>44</v>
      </c>
      <c r="B28" s="115">
        <v>19.500713999999999</v>
      </c>
      <c r="C28" s="115">
        <v>20.218571000000001</v>
      </c>
      <c r="D28" s="115">
        <v>21.506070999999999</v>
      </c>
    </row>
    <row r="29" spans="1:4" x14ac:dyDescent="0.25">
      <c r="A29" s="116" t="s">
        <v>18</v>
      </c>
      <c r="B29" s="115">
        <v>19.515357000000002</v>
      </c>
      <c r="C29" s="115">
        <v>20.266071</v>
      </c>
      <c r="D29" s="115">
        <v>21.547142000000001</v>
      </c>
    </row>
    <row r="30" spans="1:4" x14ac:dyDescent="0.25">
      <c r="A30" s="116" t="s">
        <v>24</v>
      </c>
      <c r="B30" s="115">
        <v>19.543928000000001</v>
      </c>
      <c r="C30" s="115">
        <v>20.337499999999999</v>
      </c>
      <c r="D30" s="115">
        <v>21.468214</v>
      </c>
    </row>
    <row r="31" spans="1:4" x14ac:dyDescent="0.25">
      <c r="A31" s="116" t="s">
        <v>13</v>
      </c>
      <c r="B31" s="115">
        <v>19.558571000000001</v>
      </c>
      <c r="C31" s="115">
        <v>20.212499999999999</v>
      </c>
      <c r="D31" s="115">
        <v>21.427856999999999</v>
      </c>
    </row>
    <row r="32" spans="1:4" x14ac:dyDescent="0.25">
      <c r="A32" s="116" t="s">
        <v>15</v>
      </c>
      <c r="B32" s="115">
        <v>19.563571</v>
      </c>
      <c r="C32" s="115">
        <v>20.499642000000001</v>
      </c>
      <c r="D32" s="115">
        <v>21.527857000000001</v>
      </c>
    </row>
    <row r="33" spans="1:4" x14ac:dyDescent="0.25">
      <c r="A33" s="116" t="s">
        <v>1227</v>
      </c>
      <c r="B33" s="115">
        <v>19.708214000000002</v>
      </c>
      <c r="C33" s="115">
        <v>20.648928000000002</v>
      </c>
      <c r="D33" s="115">
        <v>21.438571</v>
      </c>
    </row>
    <row r="34" spans="1:4" x14ac:dyDescent="0.25">
      <c r="A34" s="116" t="s">
        <v>21</v>
      </c>
      <c r="B34" s="115">
        <v>19.819642000000002</v>
      </c>
      <c r="C34" s="115">
        <v>20.530356999999999</v>
      </c>
      <c r="D34" s="115">
        <v>21.488928000000001</v>
      </c>
    </row>
    <row r="35" spans="1:4" x14ac:dyDescent="0.25">
      <c r="A35" s="114" t="s">
        <v>131</v>
      </c>
      <c r="B35" s="115">
        <v>19.857500000000002</v>
      </c>
      <c r="C35" s="115">
        <v>20.675000000000001</v>
      </c>
      <c r="D35" s="115">
        <v>21.793928000000001</v>
      </c>
    </row>
    <row r="36" spans="1:4" x14ac:dyDescent="0.25">
      <c r="A36" s="116" t="s">
        <v>32</v>
      </c>
      <c r="B36" s="115">
        <v>19.865714000000001</v>
      </c>
      <c r="C36" s="115">
        <v>20.888570999999999</v>
      </c>
      <c r="D36" s="115">
        <v>21.553927999999999</v>
      </c>
    </row>
    <row r="37" spans="1:4" x14ac:dyDescent="0.25">
      <c r="A37" s="116" t="s">
        <v>16</v>
      </c>
      <c r="B37" s="115">
        <v>19.938928000000001</v>
      </c>
      <c r="C37" s="115">
        <v>20.869641999999999</v>
      </c>
      <c r="D37" s="115">
        <v>21.485714000000002</v>
      </c>
    </row>
    <row r="38" spans="1:4" x14ac:dyDescent="0.25">
      <c r="A38" s="116" t="s">
        <v>31</v>
      </c>
      <c r="B38" s="115">
        <v>20.029641999999999</v>
      </c>
      <c r="C38" s="115">
        <v>21.092500000000001</v>
      </c>
      <c r="D38" s="115">
        <v>21.848213999999999</v>
      </c>
    </row>
    <row r="39" spans="1:4" x14ac:dyDescent="0.25">
      <c r="A39" s="116" t="s">
        <v>39</v>
      </c>
      <c r="B39" s="115">
        <v>20.13</v>
      </c>
      <c r="C39" s="115">
        <v>21.183928000000002</v>
      </c>
      <c r="D39" s="115">
        <v>21.754642</v>
      </c>
    </row>
    <row r="40" spans="1:4" x14ac:dyDescent="0.25">
      <c r="A40" s="116" t="s">
        <v>23</v>
      </c>
      <c r="B40" s="115">
        <v>20.220714000000001</v>
      </c>
      <c r="C40" s="115">
        <v>21.033214000000001</v>
      </c>
      <c r="D40" s="115">
        <v>22.123927999999999</v>
      </c>
    </row>
    <row r="41" spans="1:4" x14ac:dyDescent="0.25">
      <c r="A41" s="116" t="s">
        <v>38</v>
      </c>
      <c r="B41" s="115">
        <v>20.245714</v>
      </c>
      <c r="C41" s="115">
        <v>21.199285</v>
      </c>
      <c r="D41" s="115">
        <v>21.669642</v>
      </c>
    </row>
    <row r="42" spans="1:4" x14ac:dyDescent="0.25">
      <c r="A42" s="116" t="s">
        <v>14</v>
      </c>
      <c r="B42" s="115">
        <v>20.297142000000001</v>
      </c>
      <c r="C42" s="115">
        <v>21.593571000000001</v>
      </c>
      <c r="D42" s="115">
        <v>21.655356999999999</v>
      </c>
    </row>
    <row r="43" spans="1:4" x14ac:dyDescent="0.25">
      <c r="C43" s="99"/>
      <c r="D43" s="99"/>
    </row>
  </sheetData>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17"/>
  <sheetViews>
    <sheetView workbookViewId="0">
      <selection sqref="A1:A2"/>
    </sheetView>
  </sheetViews>
  <sheetFormatPr baseColWidth="10" defaultRowHeight="15" x14ac:dyDescent="0.25"/>
  <sheetData>
    <row r="1" spans="1:8" x14ac:dyDescent="0.25">
      <c r="A1" t="s">
        <v>1228</v>
      </c>
    </row>
    <row r="2" spans="1:8" x14ac:dyDescent="0.25">
      <c r="A2" s="93" t="s">
        <v>1229</v>
      </c>
    </row>
    <row r="5" spans="1:8" x14ac:dyDescent="0.25">
      <c r="D5" s="118" t="s">
        <v>1230</v>
      </c>
      <c r="E5" s="118" t="s">
        <v>1231</v>
      </c>
      <c r="F5" s="118" t="s">
        <v>1232</v>
      </c>
      <c r="G5" s="119" t="s">
        <v>1233</v>
      </c>
      <c r="H5" s="119" t="s">
        <v>1234</v>
      </c>
    </row>
    <row r="6" spans="1:8" x14ac:dyDescent="0.25">
      <c r="A6" s="186">
        <v>2016</v>
      </c>
      <c r="B6" s="120" t="s">
        <v>208</v>
      </c>
      <c r="C6" s="120" t="s">
        <v>38</v>
      </c>
      <c r="D6" s="120">
        <v>2</v>
      </c>
      <c r="E6" s="121">
        <v>0</v>
      </c>
      <c r="F6" s="120">
        <v>7</v>
      </c>
      <c r="G6">
        <f>SUM(D6:F6)</f>
        <v>9</v>
      </c>
      <c r="H6">
        <v>4.3030302999999996</v>
      </c>
    </row>
    <row r="7" spans="1:8" x14ac:dyDescent="0.25">
      <c r="A7" s="187"/>
      <c r="B7" s="122" t="s">
        <v>209</v>
      </c>
      <c r="C7" s="122" t="s">
        <v>38</v>
      </c>
      <c r="D7" s="122">
        <v>5</v>
      </c>
      <c r="E7" s="123">
        <v>0</v>
      </c>
      <c r="F7" s="122">
        <v>6</v>
      </c>
      <c r="G7">
        <f t="shared" ref="G7:G41" si="0">SUM(D7:F7)</f>
        <v>11</v>
      </c>
      <c r="H7">
        <v>3.6666666999999999</v>
      </c>
    </row>
    <row r="8" spans="1:8" x14ac:dyDescent="0.25">
      <c r="A8" s="187"/>
      <c r="B8" s="120" t="s">
        <v>1235</v>
      </c>
      <c r="C8" s="120" t="s">
        <v>38</v>
      </c>
      <c r="D8" s="120">
        <v>4</v>
      </c>
      <c r="E8" s="121">
        <v>0</v>
      </c>
      <c r="F8" s="120">
        <v>30</v>
      </c>
      <c r="G8">
        <f t="shared" si="0"/>
        <v>34</v>
      </c>
      <c r="H8">
        <v>19.181818</v>
      </c>
    </row>
    <row r="9" spans="1:8" x14ac:dyDescent="0.25">
      <c r="A9" s="187"/>
      <c r="B9" s="122" t="s">
        <v>1236</v>
      </c>
      <c r="C9" s="122" t="s">
        <v>38</v>
      </c>
      <c r="D9" s="122">
        <v>2</v>
      </c>
      <c r="E9" s="123">
        <v>1</v>
      </c>
      <c r="F9" s="122">
        <v>30</v>
      </c>
      <c r="G9">
        <f t="shared" si="0"/>
        <v>33</v>
      </c>
      <c r="H9">
        <v>14.433332999999999</v>
      </c>
    </row>
    <row r="10" spans="1:8" x14ac:dyDescent="0.25">
      <c r="A10" s="187"/>
      <c r="B10" s="120" t="s">
        <v>1237</v>
      </c>
      <c r="C10" s="120" t="s">
        <v>38</v>
      </c>
      <c r="D10" s="120">
        <v>2</v>
      </c>
      <c r="E10" s="121">
        <v>4</v>
      </c>
      <c r="F10" s="120">
        <v>56</v>
      </c>
      <c r="G10">
        <f t="shared" si="0"/>
        <v>62</v>
      </c>
      <c r="H10">
        <v>15.571429</v>
      </c>
    </row>
    <row r="11" spans="1:8" x14ac:dyDescent="0.25">
      <c r="A11" s="187"/>
      <c r="B11" s="122" t="s">
        <v>1238</v>
      </c>
      <c r="C11" s="122" t="s">
        <v>38</v>
      </c>
      <c r="D11" s="122">
        <v>3</v>
      </c>
      <c r="E11" s="123">
        <v>6</v>
      </c>
      <c r="F11" s="122">
        <v>128</v>
      </c>
      <c r="G11">
        <f t="shared" si="0"/>
        <v>137</v>
      </c>
      <c r="H11">
        <v>35.766666999999998</v>
      </c>
    </row>
    <row r="12" spans="1:8" x14ac:dyDescent="0.25">
      <c r="A12" s="187"/>
      <c r="B12" s="120" t="s">
        <v>1239</v>
      </c>
      <c r="C12" s="120" t="s">
        <v>38</v>
      </c>
      <c r="D12" s="120">
        <v>2</v>
      </c>
      <c r="E12" s="121">
        <v>2</v>
      </c>
      <c r="F12" s="120">
        <v>64</v>
      </c>
      <c r="G12">
        <f t="shared" si="0"/>
        <v>68</v>
      </c>
      <c r="H12">
        <v>29.8</v>
      </c>
    </row>
    <row r="13" spans="1:8" x14ac:dyDescent="0.25">
      <c r="A13" s="187"/>
      <c r="B13" s="122" t="s">
        <v>1240</v>
      </c>
      <c r="C13" s="122" t="s">
        <v>38</v>
      </c>
      <c r="D13" s="122">
        <v>1</v>
      </c>
      <c r="E13" s="123">
        <v>8</v>
      </c>
      <c r="F13" s="122">
        <v>43</v>
      </c>
      <c r="G13">
        <f t="shared" si="0"/>
        <v>52</v>
      </c>
      <c r="H13">
        <v>27.90625</v>
      </c>
    </row>
    <row r="14" spans="1:8" x14ac:dyDescent="0.25">
      <c r="A14" s="187"/>
      <c r="B14" s="120" t="s">
        <v>1241</v>
      </c>
      <c r="C14" s="120" t="s">
        <v>38</v>
      </c>
      <c r="D14" s="120">
        <v>1</v>
      </c>
      <c r="E14" s="121">
        <v>9</v>
      </c>
      <c r="F14" s="120">
        <v>28</v>
      </c>
      <c r="G14">
        <f t="shared" si="0"/>
        <v>38</v>
      </c>
      <c r="H14">
        <v>30.172414</v>
      </c>
    </row>
    <row r="15" spans="1:8" x14ac:dyDescent="0.25">
      <c r="A15" s="187"/>
      <c r="B15" s="122" t="s">
        <v>1242</v>
      </c>
      <c r="C15" s="122" t="s">
        <v>38</v>
      </c>
      <c r="D15" s="122">
        <v>20</v>
      </c>
      <c r="E15" s="123">
        <v>5</v>
      </c>
      <c r="F15" s="122">
        <v>28</v>
      </c>
      <c r="G15">
        <f t="shared" si="0"/>
        <v>53</v>
      </c>
      <c r="H15">
        <v>25.241378999999998</v>
      </c>
    </row>
    <row r="16" spans="1:8" x14ac:dyDescent="0.25">
      <c r="A16" s="187"/>
      <c r="B16" s="120" t="s">
        <v>1243</v>
      </c>
      <c r="C16" s="120" t="s">
        <v>38</v>
      </c>
      <c r="D16" s="120">
        <v>8</v>
      </c>
      <c r="E16" s="121">
        <v>6</v>
      </c>
      <c r="F16" s="120">
        <v>51</v>
      </c>
      <c r="G16">
        <f t="shared" si="0"/>
        <v>65</v>
      </c>
      <c r="H16">
        <v>29</v>
      </c>
    </row>
    <row r="17" spans="1:8" x14ac:dyDescent="0.25">
      <c r="A17" s="188"/>
      <c r="B17" s="122" t="s">
        <v>1244</v>
      </c>
      <c r="C17" s="122" t="s">
        <v>38</v>
      </c>
      <c r="D17" s="122">
        <v>1</v>
      </c>
      <c r="E17" s="123">
        <v>10</v>
      </c>
      <c r="F17" s="122">
        <v>51</v>
      </c>
      <c r="G17">
        <f t="shared" si="0"/>
        <v>62</v>
      </c>
      <c r="H17">
        <v>34.53125</v>
      </c>
    </row>
    <row r="18" spans="1:8" x14ac:dyDescent="0.25">
      <c r="A18" s="186">
        <v>2017</v>
      </c>
      <c r="B18" s="120" t="s">
        <v>208</v>
      </c>
      <c r="C18" s="120" t="s">
        <v>38</v>
      </c>
      <c r="D18" s="120">
        <v>15</v>
      </c>
      <c r="E18" s="121">
        <v>6</v>
      </c>
      <c r="F18" s="120">
        <v>21</v>
      </c>
      <c r="G18">
        <f t="shared" si="0"/>
        <v>42</v>
      </c>
      <c r="H18">
        <v>18.65625</v>
      </c>
    </row>
    <row r="19" spans="1:8" x14ac:dyDescent="0.25">
      <c r="A19" s="187"/>
      <c r="B19" s="122" t="s">
        <v>209</v>
      </c>
      <c r="C19" s="122" t="s">
        <v>38</v>
      </c>
      <c r="D19" s="122">
        <v>3</v>
      </c>
      <c r="E19" s="123">
        <v>4</v>
      </c>
      <c r="F19" s="122">
        <v>29</v>
      </c>
      <c r="G19">
        <f t="shared" si="0"/>
        <v>36</v>
      </c>
      <c r="H19">
        <v>23.4375</v>
      </c>
    </row>
    <row r="20" spans="1:8" x14ac:dyDescent="0.25">
      <c r="A20" s="187"/>
      <c r="B20" s="120" t="s">
        <v>1235</v>
      </c>
      <c r="C20" s="120" t="s">
        <v>38</v>
      </c>
      <c r="D20" s="120">
        <v>1</v>
      </c>
      <c r="E20" s="121">
        <v>7</v>
      </c>
      <c r="F20" s="120">
        <v>61</v>
      </c>
      <c r="G20">
        <f t="shared" si="0"/>
        <v>69</v>
      </c>
      <c r="H20">
        <v>35.625</v>
      </c>
    </row>
    <row r="21" spans="1:8" x14ac:dyDescent="0.25">
      <c r="A21" s="187"/>
      <c r="B21" s="122" t="s">
        <v>1236</v>
      </c>
      <c r="C21" s="122" t="s">
        <v>38</v>
      </c>
      <c r="D21" s="122">
        <v>1</v>
      </c>
      <c r="E21" s="123">
        <v>1</v>
      </c>
      <c r="F21" s="122">
        <v>57</v>
      </c>
      <c r="G21">
        <f t="shared" si="0"/>
        <v>59</v>
      </c>
      <c r="H21">
        <v>28.625</v>
      </c>
    </row>
    <row r="22" spans="1:8" x14ac:dyDescent="0.25">
      <c r="A22" s="187"/>
      <c r="B22" s="120" t="s">
        <v>1237</v>
      </c>
      <c r="C22" s="120" t="s">
        <v>38</v>
      </c>
      <c r="D22" s="120">
        <v>0</v>
      </c>
      <c r="E22" s="121">
        <v>4</v>
      </c>
      <c r="F22" s="120">
        <v>107</v>
      </c>
      <c r="G22">
        <f t="shared" si="0"/>
        <v>111</v>
      </c>
      <c r="H22">
        <v>26.40625</v>
      </c>
    </row>
    <row r="23" spans="1:8" x14ac:dyDescent="0.25">
      <c r="A23" s="187"/>
      <c r="B23" s="122" t="s">
        <v>1238</v>
      </c>
      <c r="C23" s="122" t="s">
        <v>38</v>
      </c>
      <c r="D23" s="122">
        <v>0</v>
      </c>
      <c r="E23" s="123">
        <v>6</v>
      </c>
      <c r="F23" s="122">
        <v>41</v>
      </c>
      <c r="G23">
        <f t="shared" si="0"/>
        <v>47</v>
      </c>
      <c r="H23">
        <v>24.71875</v>
      </c>
    </row>
    <row r="24" spans="1:8" x14ac:dyDescent="0.25">
      <c r="A24" s="187"/>
      <c r="B24" s="120" t="s">
        <v>1239</v>
      </c>
      <c r="C24" s="120" t="s">
        <v>38</v>
      </c>
      <c r="D24" s="120">
        <v>1</v>
      </c>
      <c r="E24" s="121">
        <v>3</v>
      </c>
      <c r="F24" s="120">
        <v>45</v>
      </c>
      <c r="G24">
        <f t="shared" si="0"/>
        <v>49</v>
      </c>
      <c r="H24">
        <v>21.03125</v>
      </c>
    </row>
    <row r="25" spans="1:8" x14ac:dyDescent="0.25">
      <c r="A25" s="187"/>
      <c r="B25" s="122" t="s">
        <v>1240</v>
      </c>
      <c r="C25" s="122" t="s">
        <v>38</v>
      </c>
      <c r="D25" s="122">
        <v>3</v>
      </c>
      <c r="E25" s="123">
        <v>5</v>
      </c>
      <c r="F25" s="122">
        <v>37</v>
      </c>
      <c r="G25">
        <f t="shared" si="0"/>
        <v>45</v>
      </c>
      <c r="H25">
        <v>24.03125</v>
      </c>
    </row>
    <row r="26" spans="1:8" x14ac:dyDescent="0.25">
      <c r="A26" s="187"/>
      <c r="B26" s="120" t="s">
        <v>1241</v>
      </c>
      <c r="C26" s="120" t="s">
        <v>38</v>
      </c>
      <c r="D26" s="120">
        <v>2</v>
      </c>
      <c r="E26" s="121">
        <v>7</v>
      </c>
      <c r="F26" s="120">
        <v>49</v>
      </c>
      <c r="G26">
        <f t="shared" si="0"/>
        <v>58</v>
      </c>
      <c r="H26">
        <v>25.5</v>
      </c>
    </row>
    <row r="27" spans="1:8" x14ac:dyDescent="0.25">
      <c r="A27" s="187"/>
      <c r="B27" s="122" t="s">
        <v>1242</v>
      </c>
      <c r="C27" s="122" t="s">
        <v>38</v>
      </c>
      <c r="D27" s="122">
        <v>0</v>
      </c>
      <c r="E27" s="123">
        <v>5</v>
      </c>
      <c r="F27" s="122">
        <v>77</v>
      </c>
      <c r="G27">
        <f t="shared" si="0"/>
        <v>82</v>
      </c>
      <c r="H27">
        <v>30.96875</v>
      </c>
    </row>
    <row r="28" spans="1:8" x14ac:dyDescent="0.25">
      <c r="A28" s="187"/>
      <c r="B28" s="120" t="s">
        <v>1243</v>
      </c>
      <c r="C28" s="120" t="s">
        <v>38</v>
      </c>
      <c r="D28" s="120">
        <v>1</v>
      </c>
      <c r="E28" s="121">
        <v>6</v>
      </c>
      <c r="F28" s="120">
        <v>55</v>
      </c>
      <c r="G28">
        <f t="shared" si="0"/>
        <v>62</v>
      </c>
      <c r="H28">
        <v>28.59375</v>
      </c>
    </row>
    <row r="29" spans="1:8" x14ac:dyDescent="0.25">
      <c r="A29" s="188"/>
      <c r="B29" s="122" t="s">
        <v>1244</v>
      </c>
      <c r="C29" s="122" t="s">
        <v>38</v>
      </c>
      <c r="D29" s="122">
        <v>3</v>
      </c>
      <c r="E29" s="123">
        <v>7</v>
      </c>
      <c r="F29" s="122">
        <v>130</v>
      </c>
      <c r="G29">
        <f t="shared" si="0"/>
        <v>140</v>
      </c>
      <c r="H29">
        <v>42.21875</v>
      </c>
    </row>
    <row r="30" spans="1:8" x14ac:dyDescent="0.25">
      <c r="A30" s="186">
        <v>2018</v>
      </c>
      <c r="B30" s="120" t="s">
        <v>208</v>
      </c>
      <c r="C30" s="120" t="s">
        <v>38</v>
      </c>
      <c r="D30" s="120">
        <v>1</v>
      </c>
      <c r="E30" s="121">
        <v>8</v>
      </c>
      <c r="F30" s="120">
        <v>70</v>
      </c>
      <c r="G30">
        <f t="shared" si="0"/>
        <v>79</v>
      </c>
      <c r="H30">
        <v>30.333333</v>
      </c>
    </row>
    <row r="31" spans="1:8" x14ac:dyDescent="0.25">
      <c r="A31" s="187"/>
      <c r="B31" s="122" t="s">
        <v>209</v>
      </c>
      <c r="C31" s="122" t="s">
        <v>38</v>
      </c>
      <c r="D31" s="122">
        <v>0</v>
      </c>
      <c r="E31" s="123">
        <v>8</v>
      </c>
      <c r="F31" s="122">
        <v>93</v>
      </c>
      <c r="G31">
        <f t="shared" si="0"/>
        <v>101</v>
      </c>
      <c r="H31">
        <v>39.666666999999997</v>
      </c>
    </row>
    <row r="32" spans="1:8" x14ac:dyDescent="0.25">
      <c r="A32" s="187"/>
      <c r="B32" s="120" t="s">
        <v>1235</v>
      </c>
      <c r="C32" s="120" t="s">
        <v>38</v>
      </c>
      <c r="D32" s="120">
        <v>4</v>
      </c>
      <c r="E32" s="121">
        <v>22</v>
      </c>
      <c r="F32" s="120">
        <v>100</v>
      </c>
      <c r="G32">
        <f t="shared" si="0"/>
        <v>126</v>
      </c>
      <c r="H32">
        <v>39.69697</v>
      </c>
    </row>
    <row r="33" spans="1:10" x14ac:dyDescent="0.25">
      <c r="A33" s="187"/>
      <c r="B33" s="122" t="s">
        <v>1236</v>
      </c>
      <c r="C33" s="122" t="s">
        <v>38</v>
      </c>
      <c r="D33" s="122">
        <v>0</v>
      </c>
      <c r="E33" s="123">
        <v>19</v>
      </c>
      <c r="F33" s="122">
        <v>91</v>
      </c>
      <c r="G33">
        <f t="shared" si="0"/>
        <v>110</v>
      </c>
      <c r="H33">
        <v>41.909090999999997</v>
      </c>
    </row>
    <row r="34" spans="1:10" x14ac:dyDescent="0.25">
      <c r="A34" s="187"/>
      <c r="B34" s="120" t="s">
        <v>1237</v>
      </c>
      <c r="C34" s="120" t="s">
        <v>38</v>
      </c>
      <c r="D34" s="120">
        <v>0</v>
      </c>
      <c r="E34" s="121">
        <v>21</v>
      </c>
      <c r="F34" s="120">
        <v>125</v>
      </c>
      <c r="G34">
        <f t="shared" si="0"/>
        <v>146</v>
      </c>
      <c r="H34">
        <v>45.090909000000003</v>
      </c>
    </row>
    <row r="35" spans="1:10" x14ac:dyDescent="0.25">
      <c r="A35" s="187"/>
      <c r="B35" s="122" t="s">
        <v>1238</v>
      </c>
      <c r="C35" s="122" t="s">
        <v>38</v>
      </c>
      <c r="D35" s="122">
        <v>0</v>
      </c>
      <c r="E35" s="123">
        <v>26</v>
      </c>
      <c r="F35" s="122">
        <v>96</v>
      </c>
      <c r="G35">
        <f t="shared" si="0"/>
        <v>122</v>
      </c>
      <c r="H35">
        <v>48.212121000000003</v>
      </c>
    </row>
    <row r="36" spans="1:10" x14ac:dyDescent="0.25">
      <c r="A36" s="187"/>
      <c r="B36" s="120" t="s">
        <v>1239</v>
      </c>
      <c r="C36" s="120" t="s">
        <v>38</v>
      </c>
      <c r="D36" s="120">
        <v>1</v>
      </c>
      <c r="E36" s="121">
        <v>7</v>
      </c>
      <c r="F36" s="120">
        <v>74</v>
      </c>
      <c r="G36">
        <f t="shared" si="0"/>
        <v>82</v>
      </c>
      <c r="H36">
        <v>37.545454999999997</v>
      </c>
    </row>
    <row r="37" spans="1:10" x14ac:dyDescent="0.25">
      <c r="A37" s="187"/>
      <c r="B37" s="122" t="s">
        <v>1240</v>
      </c>
      <c r="C37" s="122" t="s">
        <v>38</v>
      </c>
      <c r="D37" s="122">
        <v>1</v>
      </c>
      <c r="E37" s="123">
        <v>2</v>
      </c>
      <c r="F37" s="122">
        <v>91</v>
      </c>
      <c r="G37">
        <f t="shared" si="0"/>
        <v>94</v>
      </c>
      <c r="H37">
        <v>38.69697</v>
      </c>
    </row>
    <row r="38" spans="1:10" x14ac:dyDescent="0.25">
      <c r="A38" s="187"/>
      <c r="B38" s="124" t="s">
        <v>1241</v>
      </c>
      <c r="C38" s="124" t="s">
        <v>38</v>
      </c>
      <c r="D38" s="124">
        <v>1</v>
      </c>
      <c r="E38" s="124">
        <v>11</v>
      </c>
      <c r="F38" s="124">
        <v>141</v>
      </c>
      <c r="G38">
        <f t="shared" si="0"/>
        <v>153</v>
      </c>
      <c r="H38">
        <v>50.272727000000003</v>
      </c>
    </row>
    <row r="39" spans="1:10" x14ac:dyDescent="0.25">
      <c r="A39" s="187"/>
      <c r="B39" s="125" t="s">
        <v>1242</v>
      </c>
      <c r="C39" s="125" t="s">
        <v>38</v>
      </c>
      <c r="D39" s="125">
        <v>3</v>
      </c>
      <c r="E39" s="125">
        <v>8</v>
      </c>
      <c r="F39" s="125">
        <v>156</v>
      </c>
      <c r="G39">
        <f t="shared" si="0"/>
        <v>167</v>
      </c>
      <c r="H39">
        <v>48.909090999999997</v>
      </c>
    </row>
    <row r="40" spans="1:10" x14ac:dyDescent="0.25">
      <c r="A40" s="187"/>
      <c r="B40" s="124" t="s">
        <v>1243</v>
      </c>
      <c r="C40" s="124" t="s">
        <v>38</v>
      </c>
      <c r="D40" s="124">
        <v>3</v>
      </c>
      <c r="E40" s="124">
        <v>9</v>
      </c>
      <c r="F40" s="124">
        <v>151</v>
      </c>
      <c r="G40">
        <f t="shared" si="0"/>
        <v>163</v>
      </c>
      <c r="H40">
        <v>54.030303000000004</v>
      </c>
    </row>
    <row r="41" spans="1:10" x14ac:dyDescent="0.25">
      <c r="A41" s="189"/>
      <c r="B41" s="126" t="s">
        <v>1244</v>
      </c>
      <c r="C41" s="126" t="s">
        <v>38</v>
      </c>
      <c r="D41" s="126">
        <v>5</v>
      </c>
      <c r="E41" s="127">
        <v>11</v>
      </c>
      <c r="F41" s="126">
        <v>218</v>
      </c>
      <c r="G41">
        <f t="shared" si="0"/>
        <v>234</v>
      </c>
      <c r="H41">
        <v>65.242424</v>
      </c>
    </row>
    <row r="45" spans="1:10" x14ac:dyDescent="0.25">
      <c r="D45" t="s">
        <v>2</v>
      </c>
    </row>
    <row r="46" spans="1:10" x14ac:dyDescent="0.25">
      <c r="B46" t="s">
        <v>453</v>
      </c>
      <c r="C46">
        <v>2016</v>
      </c>
      <c r="D46">
        <v>2017</v>
      </c>
      <c r="E46">
        <v>2018</v>
      </c>
      <c r="F46" t="s">
        <v>231</v>
      </c>
      <c r="I46" t="s">
        <v>208</v>
      </c>
      <c r="J46">
        <f>VLOOKUP(I46,$B$48:$F$92,2)</f>
        <v>4.3030302999999996</v>
      </c>
    </row>
    <row r="47" spans="1:10" hidden="1" x14ac:dyDescent="0.25"/>
    <row r="48" spans="1:10" x14ac:dyDescent="0.25">
      <c r="B48" t="s">
        <v>1236</v>
      </c>
      <c r="C48">
        <v>14.433332999999999</v>
      </c>
      <c r="D48">
        <v>28.625</v>
      </c>
      <c r="E48">
        <v>41.909090999999997</v>
      </c>
      <c r="F48">
        <v>28.757895000000001</v>
      </c>
      <c r="I48" t="s">
        <v>209</v>
      </c>
      <c r="J48">
        <f>VLOOKUP(I48,$B$48:$F$92,2)</f>
        <v>3.6666666999999999</v>
      </c>
    </row>
    <row r="49" spans="2:10" hidden="1" x14ac:dyDescent="0.25">
      <c r="C49">
        <v>36.616073</v>
      </c>
      <c r="D49">
        <v>75.660852000000006</v>
      </c>
      <c r="E49">
        <v>93.265871000000004</v>
      </c>
      <c r="F49">
        <v>73.409333000000004</v>
      </c>
    </row>
    <row r="50" spans="2:10" hidden="1" x14ac:dyDescent="0.25">
      <c r="C50">
        <v>30</v>
      </c>
      <c r="D50">
        <v>32</v>
      </c>
      <c r="E50">
        <v>33</v>
      </c>
      <c r="F50">
        <v>95</v>
      </c>
    </row>
    <row r="51" spans="2:10" hidden="1" x14ac:dyDescent="0.25"/>
    <row r="52" spans="2:10" x14ac:dyDescent="0.25">
      <c r="B52" t="s">
        <v>1240</v>
      </c>
      <c r="C52">
        <v>27.90625</v>
      </c>
      <c r="D52">
        <v>24.03125</v>
      </c>
      <c r="E52">
        <v>38.69697</v>
      </c>
      <c r="F52">
        <v>30.298969</v>
      </c>
      <c r="I52" t="s">
        <v>1235</v>
      </c>
      <c r="J52">
        <f>VLOOKUP(I52,$B$48:$F$92,2)</f>
        <v>19.181818</v>
      </c>
    </row>
    <row r="53" spans="2:10" hidden="1" x14ac:dyDescent="0.25">
      <c r="C53">
        <v>74.793203000000005</v>
      </c>
      <c r="D53">
        <v>57.249023000000001</v>
      </c>
      <c r="E53">
        <v>84.088674999999995</v>
      </c>
      <c r="F53">
        <v>72.532488000000001</v>
      </c>
    </row>
    <row r="54" spans="2:10" hidden="1" x14ac:dyDescent="0.25">
      <c r="C54">
        <v>32</v>
      </c>
      <c r="D54">
        <v>32</v>
      </c>
      <c r="E54">
        <v>33</v>
      </c>
      <c r="F54">
        <v>97</v>
      </c>
    </row>
    <row r="55" spans="2:10" hidden="1" x14ac:dyDescent="0.25"/>
    <row r="56" spans="2:10" x14ac:dyDescent="0.25">
      <c r="B56" t="s">
        <v>1244</v>
      </c>
      <c r="C56">
        <v>34.53125</v>
      </c>
      <c r="D56">
        <v>42.21875</v>
      </c>
      <c r="E56">
        <v>65.242424</v>
      </c>
      <c r="F56">
        <v>47.515464000000001</v>
      </c>
      <c r="I56" t="s">
        <v>1236</v>
      </c>
      <c r="J56">
        <f>VLOOKUP(I56,$B$48:$F$92,2)</f>
        <v>14.433332999999999</v>
      </c>
    </row>
    <row r="57" spans="2:10" hidden="1" x14ac:dyDescent="0.25">
      <c r="C57">
        <v>92.891189999999995</v>
      </c>
      <c r="D57">
        <v>101.58508999999999</v>
      </c>
      <c r="E57">
        <v>138.11658</v>
      </c>
      <c r="F57">
        <v>112.47677</v>
      </c>
    </row>
    <row r="58" spans="2:10" hidden="1" x14ac:dyDescent="0.25">
      <c r="C58">
        <v>32</v>
      </c>
      <c r="D58">
        <v>32</v>
      </c>
      <c r="E58">
        <v>33</v>
      </c>
      <c r="F58">
        <v>97</v>
      </c>
    </row>
    <row r="59" spans="2:10" hidden="1" x14ac:dyDescent="0.25"/>
    <row r="60" spans="2:10" x14ac:dyDescent="0.25">
      <c r="B60" t="s">
        <v>208</v>
      </c>
      <c r="C60">
        <v>4.3030302999999996</v>
      </c>
      <c r="D60">
        <v>18.65625</v>
      </c>
      <c r="E60">
        <v>30.333333</v>
      </c>
      <c r="F60">
        <v>17.755102000000001</v>
      </c>
      <c r="I60" t="s">
        <v>1237</v>
      </c>
      <c r="J60">
        <f>VLOOKUP(I60,$B$48:$F$92,2)</f>
        <v>15.571429</v>
      </c>
    </row>
    <row r="61" spans="2:10" hidden="1" x14ac:dyDescent="0.25">
      <c r="C61">
        <v>11.941223000000001</v>
      </c>
      <c r="D61">
        <v>45.778998999999999</v>
      </c>
      <c r="E61">
        <v>62.497833</v>
      </c>
      <c r="F61">
        <v>46.054665</v>
      </c>
    </row>
    <row r="62" spans="2:10" hidden="1" x14ac:dyDescent="0.25">
      <c r="C62">
        <v>33</v>
      </c>
      <c r="D62">
        <v>32</v>
      </c>
      <c r="E62">
        <v>33</v>
      </c>
      <c r="F62">
        <v>98</v>
      </c>
    </row>
    <row r="63" spans="2:10" hidden="1" x14ac:dyDescent="0.25"/>
    <row r="64" spans="2:10" x14ac:dyDescent="0.25">
      <c r="B64" t="s">
        <v>209</v>
      </c>
      <c r="C64">
        <v>3.6666666999999999</v>
      </c>
      <c r="D64">
        <v>23.4375</v>
      </c>
      <c r="E64">
        <v>39.666666999999997</v>
      </c>
      <c r="F64">
        <v>22.244897999999999</v>
      </c>
      <c r="I64" t="s">
        <v>1238</v>
      </c>
      <c r="J64">
        <f>VLOOKUP(I64,$B$48:$F$92,2)</f>
        <v>35.766666999999998</v>
      </c>
    </row>
    <row r="65" spans="2:10" hidden="1" x14ac:dyDescent="0.25">
      <c r="C65">
        <v>8.8835052999999995</v>
      </c>
      <c r="D65">
        <v>55.823417999999997</v>
      </c>
      <c r="E65">
        <v>83.416000999999994</v>
      </c>
      <c r="F65">
        <v>59.486125999999999</v>
      </c>
    </row>
    <row r="66" spans="2:10" hidden="1" x14ac:dyDescent="0.25">
      <c r="C66">
        <v>33</v>
      </c>
      <c r="D66">
        <v>32</v>
      </c>
      <c r="E66">
        <v>33</v>
      </c>
      <c r="F66">
        <v>98</v>
      </c>
    </row>
    <row r="67" spans="2:10" hidden="1" x14ac:dyDescent="0.25"/>
    <row r="68" spans="2:10" x14ac:dyDescent="0.25">
      <c r="B68" t="s">
        <v>1239</v>
      </c>
      <c r="C68">
        <v>29.8</v>
      </c>
      <c r="D68">
        <v>21.03125</v>
      </c>
      <c r="E68">
        <v>37.545454999999997</v>
      </c>
      <c r="F68">
        <v>29.536842</v>
      </c>
      <c r="I68" t="s">
        <v>1239</v>
      </c>
      <c r="J68">
        <f>VLOOKUP(I68,$B$48:$F$92,2)</f>
        <v>29.8</v>
      </c>
    </row>
    <row r="69" spans="2:10" hidden="1" x14ac:dyDescent="0.25">
      <c r="C69">
        <v>75.676444000000004</v>
      </c>
      <c r="D69">
        <v>47.990243999999997</v>
      </c>
      <c r="E69">
        <v>85.968777000000003</v>
      </c>
      <c r="F69">
        <v>71.340479999999999</v>
      </c>
    </row>
    <row r="70" spans="2:10" hidden="1" x14ac:dyDescent="0.25">
      <c r="C70">
        <v>30</v>
      </c>
      <c r="D70">
        <v>32</v>
      </c>
      <c r="E70">
        <v>33</v>
      </c>
      <c r="F70">
        <v>95</v>
      </c>
    </row>
    <row r="71" spans="2:10" hidden="1" x14ac:dyDescent="0.25"/>
    <row r="72" spans="2:10" x14ac:dyDescent="0.25">
      <c r="B72" t="s">
        <v>1238</v>
      </c>
      <c r="C72">
        <v>35.766666999999998</v>
      </c>
      <c r="D72">
        <v>24.71875</v>
      </c>
      <c r="E72">
        <v>48.212121000000003</v>
      </c>
      <c r="F72">
        <v>36.368420999999998</v>
      </c>
      <c r="I72" t="s">
        <v>1240</v>
      </c>
      <c r="J72">
        <f>VLOOKUP(I72,$B$48:$F$92,2)</f>
        <v>27.90625</v>
      </c>
    </row>
    <row r="73" spans="2:10" hidden="1" x14ac:dyDescent="0.25">
      <c r="C73">
        <v>84.891283000000001</v>
      </c>
      <c r="D73">
        <v>67.643866000000003</v>
      </c>
      <c r="E73">
        <v>102.79006</v>
      </c>
      <c r="F73">
        <v>86.166841000000005</v>
      </c>
    </row>
    <row r="74" spans="2:10" hidden="1" x14ac:dyDescent="0.25">
      <c r="C74">
        <v>30</v>
      </c>
      <c r="D74">
        <v>32</v>
      </c>
      <c r="E74">
        <v>33</v>
      </c>
      <c r="F74">
        <v>95</v>
      </c>
    </row>
    <row r="75" spans="2:10" hidden="1" x14ac:dyDescent="0.25"/>
    <row r="76" spans="2:10" x14ac:dyDescent="0.25">
      <c r="B76" t="s">
        <v>1235</v>
      </c>
      <c r="C76">
        <v>19.181818</v>
      </c>
      <c r="D76">
        <v>35.625</v>
      </c>
      <c r="E76">
        <v>39.69697</v>
      </c>
      <c r="F76">
        <v>31.459184</v>
      </c>
      <c r="I76" t="s">
        <v>1241</v>
      </c>
      <c r="J76">
        <f>VLOOKUP(I76,$B$48:$F$92,2)</f>
        <v>30.172414</v>
      </c>
    </row>
    <row r="77" spans="2:10" hidden="1" x14ac:dyDescent="0.25">
      <c r="C77">
        <v>50.239086999999998</v>
      </c>
      <c r="D77">
        <v>90.055448999999996</v>
      </c>
      <c r="E77">
        <v>87.594764999999995</v>
      </c>
      <c r="F77">
        <v>77.690658999999997</v>
      </c>
    </row>
    <row r="78" spans="2:10" hidden="1" x14ac:dyDescent="0.25">
      <c r="C78">
        <v>33</v>
      </c>
      <c r="D78">
        <v>32</v>
      </c>
      <c r="E78">
        <v>33</v>
      </c>
      <c r="F78">
        <v>98</v>
      </c>
    </row>
    <row r="79" spans="2:10" hidden="1" x14ac:dyDescent="0.25"/>
    <row r="80" spans="2:10" x14ac:dyDescent="0.25">
      <c r="B80" t="s">
        <v>1237</v>
      </c>
      <c r="C80">
        <v>15.571429</v>
      </c>
      <c r="D80">
        <v>26.40625</v>
      </c>
      <c r="E80">
        <v>45.090909000000003</v>
      </c>
      <c r="F80">
        <v>29.774194000000001</v>
      </c>
      <c r="I80" t="s">
        <v>1242</v>
      </c>
      <c r="J80">
        <f>VLOOKUP(I80,$B$48:$F$92,2)</f>
        <v>25.241378999999998</v>
      </c>
    </row>
    <row r="81" spans="2:10" hidden="1" x14ac:dyDescent="0.25">
      <c r="C81">
        <v>33.691881000000002</v>
      </c>
      <c r="D81">
        <v>66.663264999999996</v>
      </c>
      <c r="E81">
        <v>101.83177000000001</v>
      </c>
      <c r="F81">
        <v>74.745673999999994</v>
      </c>
    </row>
    <row r="82" spans="2:10" hidden="1" x14ac:dyDescent="0.25">
      <c r="C82">
        <v>28</v>
      </c>
      <c r="D82">
        <v>32</v>
      </c>
      <c r="E82">
        <v>33</v>
      </c>
      <c r="F82">
        <v>93</v>
      </c>
    </row>
    <row r="83" spans="2:10" hidden="1" x14ac:dyDescent="0.25"/>
    <row r="84" spans="2:10" x14ac:dyDescent="0.25">
      <c r="B84" t="s">
        <v>1243</v>
      </c>
      <c r="C84">
        <v>29</v>
      </c>
      <c r="D84">
        <v>28.59375</v>
      </c>
      <c r="E84">
        <v>54.030303000000004</v>
      </c>
      <c r="F84">
        <v>37.381442999999997</v>
      </c>
      <c r="I84" t="s">
        <v>1243</v>
      </c>
      <c r="J84">
        <f>VLOOKUP(I84,$B$48:$F$92,2)</f>
        <v>29</v>
      </c>
    </row>
    <row r="85" spans="2:10" hidden="1" x14ac:dyDescent="0.25">
      <c r="C85">
        <v>77.274541999999997</v>
      </c>
      <c r="D85">
        <v>73.248080000000002</v>
      </c>
      <c r="E85">
        <v>109.53581</v>
      </c>
      <c r="F85">
        <v>88.343604999999997</v>
      </c>
    </row>
    <row r="86" spans="2:10" hidden="1" x14ac:dyDescent="0.25">
      <c r="C86">
        <v>32</v>
      </c>
      <c r="D86">
        <v>32</v>
      </c>
      <c r="E86">
        <v>33</v>
      </c>
      <c r="F86">
        <v>97</v>
      </c>
    </row>
    <row r="87" spans="2:10" hidden="1" x14ac:dyDescent="0.25"/>
    <row r="88" spans="2:10" x14ac:dyDescent="0.25">
      <c r="B88" t="s">
        <v>1242</v>
      </c>
      <c r="C88">
        <v>25.241378999999998</v>
      </c>
      <c r="D88">
        <v>30.96875</v>
      </c>
      <c r="E88">
        <v>48.909090999999997</v>
      </c>
      <c r="F88">
        <v>35.5</v>
      </c>
      <c r="I88" t="s">
        <v>1244</v>
      </c>
      <c r="J88">
        <f>VLOOKUP(I88,$B$48:$F$92,2)</f>
        <v>34.53125</v>
      </c>
    </row>
    <row r="89" spans="2:10" hidden="1" x14ac:dyDescent="0.25">
      <c r="C89">
        <v>67.769913000000003</v>
      </c>
      <c r="D89">
        <v>93.814671000000004</v>
      </c>
      <c r="E89">
        <v>104.95247999999999</v>
      </c>
      <c r="F89">
        <v>90.610681999999997</v>
      </c>
    </row>
    <row r="90" spans="2:10" hidden="1" x14ac:dyDescent="0.25">
      <c r="C90">
        <v>29</v>
      </c>
      <c r="D90">
        <v>32</v>
      </c>
      <c r="E90">
        <v>33</v>
      </c>
      <c r="F90">
        <v>94</v>
      </c>
    </row>
    <row r="91" spans="2:10" hidden="1" x14ac:dyDescent="0.25"/>
    <row r="92" spans="2:10" x14ac:dyDescent="0.25">
      <c r="B92" t="s">
        <v>1241</v>
      </c>
      <c r="C92">
        <v>30.172414</v>
      </c>
      <c r="D92">
        <v>25.5</v>
      </c>
      <c r="E92">
        <v>50.272727000000003</v>
      </c>
      <c r="F92">
        <v>35.638297999999999</v>
      </c>
      <c r="I92" t="s">
        <v>208</v>
      </c>
      <c r="J92">
        <f>VLOOKUP(I92,$B$48:$F$92,3)</f>
        <v>18.65625</v>
      </c>
    </row>
    <row r="93" spans="2:10" hidden="1" x14ac:dyDescent="0.25">
      <c r="C93">
        <v>95.198689999999999</v>
      </c>
      <c r="D93">
        <v>67.097905999999995</v>
      </c>
      <c r="E93">
        <v>111.95766</v>
      </c>
      <c r="F93">
        <v>93.074816999999996</v>
      </c>
      <c r="I93" t="s">
        <v>209</v>
      </c>
    </row>
    <row r="94" spans="2:10" hidden="1" x14ac:dyDescent="0.25">
      <c r="C94">
        <v>29</v>
      </c>
      <c r="D94">
        <v>32</v>
      </c>
      <c r="E94">
        <v>33</v>
      </c>
      <c r="F94">
        <v>94</v>
      </c>
      <c r="I94" t="s">
        <v>1235</v>
      </c>
    </row>
    <row r="95" spans="2:10" x14ac:dyDescent="0.25">
      <c r="I95" t="s">
        <v>209</v>
      </c>
      <c r="J95">
        <f t="shared" ref="J95:J105" si="1">VLOOKUP(I95,$B$48:$F$92,3)</f>
        <v>23.4375</v>
      </c>
    </row>
    <row r="96" spans="2:10" x14ac:dyDescent="0.25">
      <c r="B96" t="s">
        <v>231</v>
      </c>
      <c r="C96">
        <v>22.277628</v>
      </c>
      <c r="D96">
        <v>27.484375</v>
      </c>
      <c r="E96">
        <v>44.967171999999998</v>
      </c>
      <c r="F96">
        <v>31.821024999999999</v>
      </c>
      <c r="I96" t="s">
        <v>1235</v>
      </c>
      <c r="J96">
        <f t="shared" si="1"/>
        <v>35.625</v>
      </c>
    </row>
    <row r="97" spans="3:10" x14ac:dyDescent="0.25">
      <c r="C97">
        <v>65.405727999999996</v>
      </c>
      <c r="D97">
        <v>71.470162000000002</v>
      </c>
      <c r="E97">
        <v>97.858158000000003</v>
      </c>
      <c r="F97">
        <v>80.386236999999994</v>
      </c>
      <c r="I97" t="s">
        <v>1236</v>
      </c>
      <c r="J97">
        <f t="shared" si="1"/>
        <v>28.625</v>
      </c>
    </row>
    <row r="98" spans="3:10" x14ac:dyDescent="0.25">
      <c r="C98">
        <v>371</v>
      </c>
      <c r="D98">
        <v>384</v>
      </c>
      <c r="E98">
        <v>396</v>
      </c>
      <c r="F98">
        <v>1151</v>
      </c>
      <c r="I98" t="s">
        <v>1237</v>
      </c>
      <c r="J98">
        <f t="shared" si="1"/>
        <v>26.40625</v>
      </c>
    </row>
    <row r="99" spans="3:10" x14ac:dyDescent="0.25">
      <c r="I99" t="s">
        <v>1238</v>
      </c>
      <c r="J99">
        <f t="shared" si="1"/>
        <v>24.71875</v>
      </c>
    </row>
    <row r="100" spans="3:10" x14ac:dyDescent="0.25">
      <c r="I100" t="s">
        <v>1239</v>
      </c>
      <c r="J100">
        <f t="shared" si="1"/>
        <v>21.03125</v>
      </c>
    </row>
    <row r="101" spans="3:10" x14ac:dyDescent="0.25">
      <c r="I101" t="s">
        <v>1240</v>
      </c>
      <c r="J101">
        <f t="shared" si="1"/>
        <v>24.03125</v>
      </c>
    </row>
    <row r="102" spans="3:10" x14ac:dyDescent="0.25">
      <c r="I102" t="s">
        <v>1241</v>
      </c>
      <c r="J102">
        <f t="shared" si="1"/>
        <v>25.5</v>
      </c>
    </row>
    <row r="103" spans="3:10" x14ac:dyDescent="0.25">
      <c r="I103" t="s">
        <v>1242</v>
      </c>
      <c r="J103">
        <f t="shared" si="1"/>
        <v>30.96875</v>
      </c>
    </row>
    <row r="104" spans="3:10" x14ac:dyDescent="0.25">
      <c r="I104" t="s">
        <v>1243</v>
      </c>
      <c r="J104">
        <f t="shared" si="1"/>
        <v>28.59375</v>
      </c>
    </row>
    <row r="105" spans="3:10" x14ac:dyDescent="0.25">
      <c r="I105" t="s">
        <v>1244</v>
      </c>
      <c r="J105">
        <f t="shared" si="1"/>
        <v>42.21875</v>
      </c>
    </row>
    <row r="106" spans="3:10" x14ac:dyDescent="0.25">
      <c r="I106" t="s">
        <v>208</v>
      </c>
      <c r="J106">
        <f t="shared" ref="J106:J117" si="2">VLOOKUP(I106,$B$48:$F$92,4)</f>
        <v>30.333333</v>
      </c>
    </row>
    <row r="107" spans="3:10" x14ac:dyDescent="0.25">
      <c r="I107" t="s">
        <v>209</v>
      </c>
      <c r="J107">
        <f t="shared" si="2"/>
        <v>39.666666999999997</v>
      </c>
    </row>
    <row r="108" spans="3:10" x14ac:dyDescent="0.25">
      <c r="I108" t="s">
        <v>1235</v>
      </c>
      <c r="J108">
        <f t="shared" si="2"/>
        <v>39.69697</v>
      </c>
    </row>
    <row r="109" spans="3:10" x14ac:dyDescent="0.25">
      <c r="I109" t="s">
        <v>1236</v>
      </c>
      <c r="J109">
        <f t="shared" si="2"/>
        <v>41.909090999999997</v>
      </c>
    </row>
    <row r="110" spans="3:10" x14ac:dyDescent="0.25">
      <c r="I110" t="s">
        <v>1237</v>
      </c>
      <c r="J110">
        <f t="shared" si="2"/>
        <v>45.090909000000003</v>
      </c>
    </row>
    <row r="111" spans="3:10" x14ac:dyDescent="0.25">
      <c r="I111" t="s">
        <v>1238</v>
      </c>
      <c r="J111">
        <f t="shared" si="2"/>
        <v>48.212121000000003</v>
      </c>
    </row>
    <row r="112" spans="3:10" x14ac:dyDescent="0.25">
      <c r="I112" t="s">
        <v>1239</v>
      </c>
      <c r="J112">
        <f t="shared" si="2"/>
        <v>37.545454999999997</v>
      </c>
    </row>
    <row r="113" spans="9:10" x14ac:dyDescent="0.25">
      <c r="I113" t="s">
        <v>1240</v>
      </c>
      <c r="J113">
        <f t="shared" si="2"/>
        <v>38.69697</v>
      </c>
    </row>
    <row r="114" spans="9:10" x14ac:dyDescent="0.25">
      <c r="I114" t="s">
        <v>1241</v>
      </c>
      <c r="J114">
        <f t="shared" si="2"/>
        <v>50.272727000000003</v>
      </c>
    </row>
    <row r="115" spans="9:10" x14ac:dyDescent="0.25">
      <c r="I115" t="s">
        <v>1242</v>
      </c>
      <c r="J115">
        <f t="shared" si="2"/>
        <v>48.909090999999997</v>
      </c>
    </row>
    <row r="116" spans="9:10" x14ac:dyDescent="0.25">
      <c r="I116" t="s">
        <v>1243</v>
      </c>
      <c r="J116">
        <f t="shared" si="2"/>
        <v>54.030303000000004</v>
      </c>
    </row>
    <row r="117" spans="9:10" x14ac:dyDescent="0.25">
      <c r="I117" t="s">
        <v>1244</v>
      </c>
      <c r="J117">
        <f t="shared" si="2"/>
        <v>65.242424</v>
      </c>
    </row>
  </sheetData>
  <autoFilter ref="B46:F94">
    <filterColumn colId="0">
      <customFilters>
        <customFilter operator="notEqual" val=" "/>
      </customFilters>
    </filterColumn>
  </autoFilter>
  <mergeCells count="3">
    <mergeCell ref="A6:A17"/>
    <mergeCell ref="A18:A29"/>
    <mergeCell ref="A30:A41"/>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sqref="A1:A2"/>
    </sheetView>
  </sheetViews>
  <sheetFormatPr baseColWidth="10" defaultRowHeight="15" x14ac:dyDescent="0.25"/>
  <cols>
    <col min="1" max="1" width="32.140625" bestFit="1" customWidth="1"/>
  </cols>
  <sheetData>
    <row r="1" spans="1:2" x14ac:dyDescent="0.25">
      <c r="A1" t="s">
        <v>1245</v>
      </c>
    </row>
    <row r="2" spans="1:2" x14ac:dyDescent="0.25">
      <c r="A2" s="93" t="s">
        <v>1229</v>
      </c>
    </row>
    <row r="5" spans="1:2" x14ac:dyDescent="0.25">
      <c r="A5" s="185" t="s">
        <v>38</v>
      </c>
      <c r="B5" s="185"/>
    </row>
    <row r="6" spans="1:2" x14ac:dyDescent="0.25">
      <c r="A6" t="s">
        <v>1246</v>
      </c>
      <c r="B6">
        <v>1577</v>
      </c>
    </row>
    <row r="7" spans="1:2" x14ac:dyDescent="0.25">
      <c r="A7" t="s">
        <v>1247</v>
      </c>
      <c r="B7">
        <v>19</v>
      </c>
    </row>
    <row r="8" spans="1:2" x14ac:dyDescent="0.25">
      <c r="A8" t="s">
        <v>1248</v>
      </c>
      <c r="B8">
        <v>152</v>
      </c>
    </row>
    <row r="9" spans="1:2" x14ac:dyDescent="0.25">
      <c r="A9" t="s">
        <v>1249</v>
      </c>
      <c r="B9">
        <v>1406</v>
      </c>
    </row>
  </sheetData>
  <mergeCells count="1">
    <mergeCell ref="A5:B5"/>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40"/>
  <sheetViews>
    <sheetView topLeftCell="A4" workbookViewId="0">
      <selection sqref="A1:A2"/>
    </sheetView>
  </sheetViews>
  <sheetFormatPr baseColWidth="10" defaultRowHeight="15" x14ac:dyDescent="0.25"/>
  <sheetData>
    <row r="4" spans="1:2" x14ac:dyDescent="0.25">
      <c r="A4" t="s">
        <v>1250</v>
      </c>
    </row>
    <row r="5" spans="1:2" x14ac:dyDescent="0.25">
      <c r="A5" s="93" t="s">
        <v>1229</v>
      </c>
    </row>
    <row r="8" spans="1:2" x14ac:dyDescent="0.25">
      <c r="B8" t="s">
        <v>1246</v>
      </c>
    </row>
    <row r="9" spans="1:2" x14ac:dyDescent="0.25">
      <c r="A9" t="s">
        <v>14</v>
      </c>
      <c r="B9" s="128">
        <v>9</v>
      </c>
    </row>
    <row r="10" spans="1:2" x14ac:dyDescent="0.25">
      <c r="A10" t="s">
        <v>36</v>
      </c>
      <c r="B10" s="128">
        <v>38</v>
      </c>
    </row>
    <row r="11" spans="1:2" x14ac:dyDescent="0.25">
      <c r="A11" t="s">
        <v>17</v>
      </c>
      <c r="B11" s="128">
        <v>44</v>
      </c>
    </row>
    <row r="12" spans="1:2" x14ac:dyDescent="0.25">
      <c r="A12" t="s">
        <v>18</v>
      </c>
      <c r="B12" s="128">
        <v>52</v>
      </c>
    </row>
    <row r="13" spans="1:2" x14ac:dyDescent="0.25">
      <c r="A13" t="s">
        <v>131</v>
      </c>
      <c r="B13" s="128">
        <v>55</v>
      </c>
    </row>
    <row r="14" spans="1:2" x14ac:dyDescent="0.25">
      <c r="A14" t="s">
        <v>15</v>
      </c>
      <c r="B14" s="128">
        <v>55</v>
      </c>
    </row>
    <row r="15" spans="1:2" x14ac:dyDescent="0.25">
      <c r="A15" t="s">
        <v>24</v>
      </c>
      <c r="B15" s="128">
        <v>63</v>
      </c>
    </row>
    <row r="16" spans="1:2" x14ac:dyDescent="0.25">
      <c r="A16" t="s">
        <v>22</v>
      </c>
      <c r="B16" s="128">
        <v>71</v>
      </c>
    </row>
    <row r="17" spans="1:2" x14ac:dyDescent="0.25">
      <c r="A17" t="s">
        <v>30</v>
      </c>
      <c r="B17" s="128">
        <v>72</v>
      </c>
    </row>
    <row r="18" spans="1:2" x14ac:dyDescent="0.25">
      <c r="A18" t="s">
        <v>16</v>
      </c>
      <c r="B18" s="128">
        <v>97</v>
      </c>
    </row>
    <row r="19" spans="1:2" x14ac:dyDescent="0.25">
      <c r="A19" t="s">
        <v>31</v>
      </c>
      <c r="B19" s="128">
        <v>128</v>
      </c>
    </row>
    <row r="20" spans="1:2" x14ac:dyDescent="0.25">
      <c r="A20" t="s">
        <v>13</v>
      </c>
      <c r="B20" s="128">
        <v>148</v>
      </c>
    </row>
    <row r="21" spans="1:2" x14ac:dyDescent="0.25">
      <c r="A21" t="s">
        <v>40</v>
      </c>
      <c r="B21" s="128">
        <v>153</v>
      </c>
    </row>
    <row r="22" spans="1:2" x14ac:dyDescent="0.25">
      <c r="A22" t="s">
        <v>35</v>
      </c>
      <c r="B22" s="128">
        <v>167</v>
      </c>
    </row>
    <row r="23" spans="1:2" x14ac:dyDescent="0.25">
      <c r="A23" t="s">
        <v>41</v>
      </c>
      <c r="B23" s="128">
        <v>197</v>
      </c>
    </row>
    <row r="24" spans="1:2" x14ac:dyDescent="0.25">
      <c r="A24" t="s">
        <v>44</v>
      </c>
      <c r="B24" s="128">
        <v>199</v>
      </c>
    </row>
    <row r="25" spans="1:2" x14ac:dyDescent="0.25">
      <c r="A25" t="s">
        <v>130</v>
      </c>
      <c r="B25" s="128">
        <v>203</v>
      </c>
    </row>
    <row r="26" spans="1:2" x14ac:dyDescent="0.25">
      <c r="A26" t="s">
        <v>25</v>
      </c>
      <c r="B26" s="128">
        <v>209</v>
      </c>
    </row>
    <row r="27" spans="1:2" x14ac:dyDescent="0.25">
      <c r="A27" t="s">
        <v>33</v>
      </c>
      <c r="B27" s="128">
        <v>227</v>
      </c>
    </row>
    <row r="28" spans="1:2" x14ac:dyDescent="0.25">
      <c r="A28" t="s">
        <v>43</v>
      </c>
      <c r="B28" s="128">
        <v>240</v>
      </c>
    </row>
    <row r="29" spans="1:2" x14ac:dyDescent="0.25">
      <c r="A29" t="s">
        <v>21</v>
      </c>
      <c r="B29" s="128">
        <v>265</v>
      </c>
    </row>
    <row r="30" spans="1:2" x14ac:dyDescent="0.25">
      <c r="A30" t="s">
        <v>28</v>
      </c>
      <c r="B30" s="128">
        <v>335</v>
      </c>
    </row>
    <row r="31" spans="1:2" x14ac:dyDescent="0.25">
      <c r="A31" t="s">
        <v>19</v>
      </c>
      <c r="B31" s="128">
        <v>350</v>
      </c>
    </row>
    <row r="32" spans="1:2" x14ac:dyDescent="0.25">
      <c r="A32" t="s">
        <v>419</v>
      </c>
      <c r="B32" s="128">
        <v>353</v>
      </c>
    </row>
    <row r="33" spans="1:2" x14ac:dyDescent="0.25">
      <c r="A33" t="s">
        <v>39</v>
      </c>
      <c r="B33" s="128">
        <v>475</v>
      </c>
    </row>
    <row r="34" spans="1:2" x14ac:dyDescent="0.25">
      <c r="A34" t="s">
        <v>34</v>
      </c>
      <c r="B34" s="128">
        <v>480</v>
      </c>
    </row>
    <row r="35" spans="1:2" x14ac:dyDescent="0.25">
      <c r="A35" t="s">
        <v>1251</v>
      </c>
      <c r="B35" s="128">
        <v>490</v>
      </c>
    </row>
    <row r="36" spans="1:2" x14ac:dyDescent="0.25">
      <c r="A36" t="s">
        <v>1252</v>
      </c>
      <c r="B36" s="128">
        <v>729</v>
      </c>
    </row>
    <row r="37" spans="1:2" x14ac:dyDescent="0.25">
      <c r="A37" t="s">
        <v>42</v>
      </c>
      <c r="B37" s="128">
        <v>783</v>
      </c>
    </row>
    <row r="38" spans="1:2" x14ac:dyDescent="0.25">
      <c r="A38" s="129" t="s">
        <v>38</v>
      </c>
      <c r="B38" s="130">
        <v>1577</v>
      </c>
    </row>
    <row r="39" spans="1:2" x14ac:dyDescent="0.25">
      <c r="A39" t="s">
        <v>37</v>
      </c>
      <c r="B39" s="128">
        <v>2778</v>
      </c>
    </row>
    <row r="40" spans="1:2" x14ac:dyDescent="0.25">
      <c r="A40" t="s">
        <v>26</v>
      </c>
      <c r="B40" s="128">
        <v>6257</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sqref="A1:A2"/>
    </sheetView>
  </sheetViews>
  <sheetFormatPr baseColWidth="10" defaultRowHeight="15" x14ac:dyDescent="0.25"/>
  <sheetData>
    <row r="1" spans="1:2" x14ac:dyDescent="0.25">
      <c r="A1" t="s">
        <v>1253</v>
      </c>
    </row>
    <row r="2" spans="1:2" x14ac:dyDescent="0.25">
      <c r="A2" s="93" t="s">
        <v>1229</v>
      </c>
    </row>
    <row r="6" spans="1:2" x14ac:dyDescent="0.25">
      <c r="A6" t="s">
        <v>1254</v>
      </c>
      <c r="B6" t="s">
        <v>1255</v>
      </c>
    </row>
    <row r="7" spans="1:2" x14ac:dyDescent="0.25">
      <c r="A7" t="s">
        <v>131</v>
      </c>
      <c r="B7" s="4">
        <v>-0.99478870570399847</v>
      </c>
    </row>
    <row r="8" spans="1:2" x14ac:dyDescent="0.25">
      <c r="A8" t="s">
        <v>22</v>
      </c>
      <c r="B8" s="4">
        <v>-0.61827956989247312</v>
      </c>
    </row>
    <row r="9" spans="1:2" x14ac:dyDescent="0.25">
      <c r="A9" t="s">
        <v>30</v>
      </c>
      <c r="B9" s="4">
        <v>-0.13253012048192769</v>
      </c>
    </row>
    <row r="10" spans="1:2" x14ac:dyDescent="0.25">
      <c r="A10" t="s">
        <v>19</v>
      </c>
      <c r="B10" s="4">
        <v>0.320754716981132</v>
      </c>
    </row>
    <row r="11" spans="1:2" x14ac:dyDescent="0.25">
      <c r="A11" t="s">
        <v>26</v>
      </c>
      <c r="B11" s="4">
        <v>0.3464600817731871</v>
      </c>
    </row>
    <row r="12" spans="1:2" x14ac:dyDescent="0.25">
      <c r="A12" t="s">
        <v>43</v>
      </c>
      <c r="B12" s="4">
        <v>0.37142857142857144</v>
      </c>
    </row>
    <row r="13" spans="1:2" x14ac:dyDescent="0.25">
      <c r="A13" t="s">
        <v>17</v>
      </c>
      <c r="B13" s="4">
        <v>0.375</v>
      </c>
    </row>
    <row r="14" spans="1:2" x14ac:dyDescent="0.25">
      <c r="A14" t="s">
        <v>33</v>
      </c>
      <c r="B14" s="4">
        <v>0.46451612903225814</v>
      </c>
    </row>
    <row r="15" spans="1:2" x14ac:dyDescent="0.25">
      <c r="A15" t="s">
        <v>13</v>
      </c>
      <c r="B15" s="4">
        <v>0.57446808510638303</v>
      </c>
    </row>
    <row r="16" spans="1:2" x14ac:dyDescent="0.25">
      <c r="A16" t="s">
        <v>28</v>
      </c>
      <c r="B16" s="4">
        <v>0.70050761421319807</v>
      </c>
    </row>
    <row r="17" spans="1:2" x14ac:dyDescent="0.25">
      <c r="A17" t="s">
        <v>34</v>
      </c>
      <c r="B17" s="4">
        <v>0.7021276595744681</v>
      </c>
    </row>
    <row r="18" spans="1:2" x14ac:dyDescent="0.25">
      <c r="A18" t="s">
        <v>16</v>
      </c>
      <c r="B18" s="4">
        <v>0.90196078431372539</v>
      </c>
    </row>
    <row r="19" spans="1:2" x14ac:dyDescent="0.25">
      <c r="A19" t="s">
        <v>37</v>
      </c>
      <c r="B19" s="4">
        <v>0.94674141555711278</v>
      </c>
    </row>
    <row r="20" spans="1:2" x14ac:dyDescent="0.25">
      <c r="A20" t="s">
        <v>41</v>
      </c>
      <c r="B20" s="4">
        <v>0.95049504950495045</v>
      </c>
    </row>
    <row r="21" spans="1:2" x14ac:dyDescent="0.25">
      <c r="A21" s="129" t="s">
        <v>38</v>
      </c>
      <c r="B21" s="4">
        <v>0.97124999999999995</v>
      </c>
    </row>
    <row r="22" spans="1:2" x14ac:dyDescent="0.25">
      <c r="A22" t="s">
        <v>18</v>
      </c>
      <c r="B22" s="4">
        <v>1.08</v>
      </c>
    </row>
    <row r="23" spans="1:2" x14ac:dyDescent="0.25">
      <c r="A23" t="s">
        <v>39</v>
      </c>
      <c r="B23" s="4">
        <v>1.0833333333333335</v>
      </c>
    </row>
    <row r="24" spans="1:2" x14ac:dyDescent="0.25">
      <c r="A24" t="s">
        <v>44</v>
      </c>
      <c r="B24" s="4">
        <v>1.1630434782608696</v>
      </c>
    </row>
    <row r="25" spans="1:2" x14ac:dyDescent="0.25">
      <c r="A25" t="s">
        <v>1252</v>
      </c>
      <c r="B25" s="4">
        <v>1.1632047477744809</v>
      </c>
    </row>
    <row r="26" spans="1:2" x14ac:dyDescent="0.25">
      <c r="A26" t="s">
        <v>14</v>
      </c>
      <c r="B26" s="4">
        <v>1.25</v>
      </c>
    </row>
    <row r="27" spans="1:2" x14ac:dyDescent="0.25">
      <c r="A27" t="s">
        <v>25</v>
      </c>
      <c r="B27" s="4">
        <v>1.2717391304347827</v>
      </c>
    </row>
    <row r="28" spans="1:2" x14ac:dyDescent="0.25">
      <c r="A28" t="s">
        <v>15</v>
      </c>
      <c r="B28" s="4">
        <v>1.2916666666666665</v>
      </c>
    </row>
    <row r="29" spans="1:2" x14ac:dyDescent="0.25">
      <c r="A29" t="s">
        <v>24</v>
      </c>
      <c r="B29" s="4">
        <v>1.3333333333333335</v>
      </c>
    </row>
    <row r="30" spans="1:2" x14ac:dyDescent="0.25">
      <c r="A30" t="s">
        <v>31</v>
      </c>
      <c r="B30" s="4">
        <v>1.5098039215686274</v>
      </c>
    </row>
    <row r="31" spans="1:2" x14ac:dyDescent="0.25">
      <c r="A31" t="s">
        <v>36</v>
      </c>
      <c r="B31" s="4">
        <v>1.5333333333333332</v>
      </c>
    </row>
    <row r="32" spans="1:2" x14ac:dyDescent="0.25">
      <c r="A32" t="s">
        <v>21</v>
      </c>
      <c r="B32" s="4">
        <v>2.0113636363636362</v>
      </c>
    </row>
    <row r="33" spans="1:2" x14ac:dyDescent="0.25">
      <c r="A33" t="s">
        <v>419</v>
      </c>
      <c r="B33" s="4">
        <v>2.8369565217391304</v>
      </c>
    </row>
    <row r="34" spans="1:2" x14ac:dyDescent="0.25">
      <c r="A34" t="s">
        <v>40</v>
      </c>
      <c r="B34" s="4">
        <v>3.1351351351351351</v>
      </c>
    </row>
    <row r="35" spans="1:2" x14ac:dyDescent="0.25">
      <c r="A35" t="s">
        <v>42</v>
      </c>
      <c r="B35" s="4">
        <v>3.4237288135593218</v>
      </c>
    </row>
    <row r="36" spans="1:2" x14ac:dyDescent="0.25">
      <c r="A36" t="s">
        <v>1251</v>
      </c>
      <c r="B36" s="4">
        <v>4.5681818181818183</v>
      </c>
    </row>
    <row r="37" spans="1:2" x14ac:dyDescent="0.25">
      <c r="A37" t="s">
        <v>35</v>
      </c>
      <c r="B37" s="4">
        <v>5.1851851851851851</v>
      </c>
    </row>
    <row r="38" spans="1:2" x14ac:dyDescent="0.25">
      <c r="A38" t="s">
        <v>130</v>
      </c>
      <c r="B38" s="4">
        <v>6.5185185185185182</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2" sqref="A2"/>
    </sheetView>
  </sheetViews>
  <sheetFormatPr baseColWidth="10" defaultRowHeight="15" x14ac:dyDescent="0.25"/>
  <sheetData>
    <row r="1" spans="1:5" x14ac:dyDescent="0.25">
      <c r="A1" s="93" t="s">
        <v>1256</v>
      </c>
    </row>
    <row r="2" spans="1:5" x14ac:dyDescent="0.25">
      <c r="A2" s="93" t="s">
        <v>1257</v>
      </c>
    </row>
    <row r="3" spans="1:5" ht="15.75" x14ac:dyDescent="0.25">
      <c r="E3" s="131"/>
    </row>
    <row r="4" spans="1:5" x14ac:dyDescent="0.25">
      <c r="A4" t="s">
        <v>1258</v>
      </c>
    </row>
    <row r="5" spans="1:5" x14ac:dyDescent="0.25">
      <c r="A5" t="s">
        <v>231</v>
      </c>
      <c r="B5" s="22" t="s">
        <v>276</v>
      </c>
      <c r="C5">
        <v>120914</v>
      </c>
    </row>
    <row r="6" spans="1:5" x14ac:dyDescent="0.25">
      <c r="A6" t="s">
        <v>231</v>
      </c>
      <c r="B6" s="22" t="s">
        <v>288</v>
      </c>
      <c r="C6">
        <v>116925</v>
      </c>
    </row>
    <row r="7" spans="1:5" x14ac:dyDescent="0.25">
      <c r="A7" t="s">
        <v>231</v>
      </c>
      <c r="B7" s="22" t="s">
        <v>300</v>
      </c>
      <c r="C7">
        <v>110157</v>
      </c>
    </row>
    <row r="8" spans="1:5" x14ac:dyDescent="0.25">
      <c r="A8" t="s">
        <v>231</v>
      </c>
      <c r="B8" s="22" t="s">
        <v>312</v>
      </c>
      <c r="C8">
        <v>112026</v>
      </c>
    </row>
    <row r="9" spans="1:5" x14ac:dyDescent="0.25">
      <c r="A9" t="s">
        <v>231</v>
      </c>
      <c r="B9" t="s">
        <v>324</v>
      </c>
      <c r="C9">
        <v>115786</v>
      </c>
    </row>
    <row r="10" spans="1:5" x14ac:dyDescent="0.25">
      <c r="A10" t="s">
        <v>231</v>
      </c>
      <c r="B10" t="s">
        <v>336</v>
      </c>
      <c r="C10">
        <v>110140</v>
      </c>
    </row>
    <row r="11" spans="1:5" x14ac:dyDescent="0.25">
      <c r="A11" t="s">
        <v>231</v>
      </c>
      <c r="B11" t="s">
        <v>348</v>
      </c>
      <c r="C11">
        <v>101782</v>
      </c>
    </row>
    <row r="12" spans="1:5" x14ac:dyDescent="0.25">
      <c r="A12" t="s">
        <v>231</v>
      </c>
      <c r="B12" t="s">
        <v>360</v>
      </c>
      <c r="C12">
        <v>93098</v>
      </c>
    </row>
    <row r="13" spans="1:5" x14ac:dyDescent="0.25">
      <c r="A13" t="s">
        <v>231</v>
      </c>
      <c r="B13" t="s">
        <v>372</v>
      </c>
      <c r="C13">
        <v>93658</v>
      </c>
    </row>
    <row r="14" spans="1:5" x14ac:dyDescent="0.25">
      <c r="A14" t="s">
        <v>231</v>
      </c>
      <c r="B14" t="s">
        <v>384</v>
      </c>
      <c r="C14">
        <v>91435</v>
      </c>
    </row>
    <row r="15" spans="1:5" x14ac:dyDescent="0.25">
      <c r="A15" t="s">
        <v>231</v>
      </c>
      <c r="B15" t="s">
        <v>396</v>
      </c>
      <c r="C15">
        <v>102524</v>
      </c>
    </row>
    <row r="16" spans="1:5" x14ac:dyDescent="0.25">
      <c r="A16" t="s">
        <v>231</v>
      </c>
      <c r="B16" t="s">
        <v>408</v>
      </c>
      <c r="C16">
        <v>112833</v>
      </c>
    </row>
    <row r="18" spans="1:5" x14ac:dyDescent="0.25">
      <c r="A18" s="22">
        <v>43435</v>
      </c>
      <c r="B18">
        <v>131313</v>
      </c>
    </row>
    <row r="19" spans="1:5" x14ac:dyDescent="0.25">
      <c r="C19">
        <f>C16-B18</f>
        <v>-18480</v>
      </c>
    </row>
    <row r="23" spans="1:5" x14ac:dyDescent="0.25">
      <c r="B23" s="22"/>
    </row>
    <row r="24" spans="1:5" x14ac:dyDescent="0.25">
      <c r="B24" s="22"/>
      <c r="E24" s="93" t="s">
        <v>1257</v>
      </c>
    </row>
    <row r="25" spans="1:5" x14ac:dyDescent="0.25">
      <c r="E25" s="93" t="s">
        <v>1259</v>
      </c>
    </row>
    <row r="27" spans="1:5" x14ac:dyDescent="0.25">
      <c r="B27" s="22"/>
    </row>
    <row r="28" spans="1:5" x14ac:dyDescent="0.25">
      <c r="B28" s="22"/>
    </row>
  </sheetData>
  <pageMargins left="0.7" right="0.7" top="0.75" bottom="0.75" header="0.3" footer="0.3"/>
  <pageSetup paperSize="9" orientation="portrait" horizontalDpi="300" verticalDpi="0" copies="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 sqref="A2"/>
    </sheetView>
  </sheetViews>
  <sheetFormatPr baseColWidth="10" defaultRowHeight="15" x14ac:dyDescent="0.25"/>
  <sheetData>
    <row r="1" spans="1:5" x14ac:dyDescent="0.25">
      <c r="A1" s="93" t="s">
        <v>1260</v>
      </c>
    </row>
    <row r="2" spans="1:5" x14ac:dyDescent="0.25">
      <c r="A2" s="93" t="s">
        <v>1257</v>
      </c>
    </row>
    <row r="4" spans="1:5" ht="15.75" x14ac:dyDescent="0.25">
      <c r="E4" s="132" t="s">
        <v>1260</v>
      </c>
    </row>
    <row r="5" spans="1:5" x14ac:dyDescent="0.25">
      <c r="A5" t="s">
        <v>1258</v>
      </c>
    </row>
    <row r="6" spans="1:5" x14ac:dyDescent="0.25">
      <c r="A6" t="s">
        <v>231</v>
      </c>
      <c r="B6" s="22" t="s">
        <v>276</v>
      </c>
      <c r="C6">
        <v>14737</v>
      </c>
    </row>
    <row r="7" spans="1:5" x14ac:dyDescent="0.25">
      <c r="A7" t="s">
        <v>231</v>
      </c>
      <c r="B7" s="22" t="s">
        <v>288</v>
      </c>
      <c r="C7">
        <v>14927</v>
      </c>
    </row>
    <row r="8" spans="1:5" x14ac:dyDescent="0.25">
      <c r="A8" t="s">
        <v>231</v>
      </c>
      <c r="B8" s="22" t="s">
        <v>300</v>
      </c>
      <c r="C8">
        <v>14981</v>
      </c>
    </row>
    <row r="9" spans="1:5" x14ac:dyDescent="0.25">
      <c r="A9" t="s">
        <v>231</v>
      </c>
      <c r="B9" s="22" t="s">
        <v>312</v>
      </c>
      <c r="C9">
        <v>15705</v>
      </c>
    </row>
    <row r="10" spans="1:5" x14ac:dyDescent="0.25">
      <c r="A10" t="s">
        <v>231</v>
      </c>
      <c r="B10" t="s">
        <v>324</v>
      </c>
      <c r="C10">
        <v>16328</v>
      </c>
    </row>
    <row r="11" spans="1:5" x14ac:dyDescent="0.25">
      <c r="A11" t="s">
        <v>231</v>
      </c>
      <c r="B11" t="s">
        <v>336</v>
      </c>
      <c r="C11">
        <v>14755</v>
      </c>
    </row>
    <row r="12" spans="1:5" x14ac:dyDescent="0.25">
      <c r="A12" t="s">
        <v>231</v>
      </c>
      <c r="B12" t="s">
        <v>348</v>
      </c>
      <c r="C12">
        <v>13059</v>
      </c>
    </row>
    <row r="13" spans="1:5" x14ac:dyDescent="0.25">
      <c r="A13" t="s">
        <v>231</v>
      </c>
      <c r="B13" t="s">
        <v>360</v>
      </c>
      <c r="C13">
        <v>11818</v>
      </c>
    </row>
    <row r="14" spans="1:5" x14ac:dyDescent="0.25">
      <c r="A14" t="s">
        <v>231</v>
      </c>
      <c r="B14" t="s">
        <v>372</v>
      </c>
      <c r="C14">
        <v>11692</v>
      </c>
    </row>
    <row r="15" spans="1:5" x14ac:dyDescent="0.25">
      <c r="A15" t="s">
        <v>231</v>
      </c>
      <c r="B15" t="s">
        <v>384</v>
      </c>
      <c r="C15">
        <v>11825</v>
      </c>
    </row>
    <row r="16" spans="1:5" x14ac:dyDescent="0.25">
      <c r="A16" t="s">
        <v>231</v>
      </c>
      <c r="B16" t="s">
        <v>396</v>
      </c>
      <c r="C16">
        <v>12497</v>
      </c>
    </row>
    <row r="17" spans="1:13" x14ac:dyDescent="0.25">
      <c r="A17" t="s">
        <v>231</v>
      </c>
      <c r="B17" t="s">
        <v>408</v>
      </c>
      <c r="C17">
        <v>14529</v>
      </c>
    </row>
    <row r="19" spans="1:13" x14ac:dyDescent="0.25">
      <c r="A19" s="22">
        <v>43435</v>
      </c>
      <c r="B19">
        <v>16769</v>
      </c>
    </row>
    <row r="20" spans="1:13" x14ac:dyDescent="0.25">
      <c r="C20">
        <f>C17-B19</f>
        <v>-2240</v>
      </c>
    </row>
    <row r="25" spans="1:13" x14ac:dyDescent="0.25">
      <c r="B25" s="22"/>
      <c r="E25" s="133" t="s">
        <v>1257</v>
      </c>
    </row>
    <row r="26" spans="1:13" ht="38.25" customHeight="1" x14ac:dyDescent="0.25">
      <c r="B26" s="22"/>
      <c r="E26" s="190" t="s">
        <v>1261</v>
      </c>
      <c r="F26" s="190"/>
      <c r="G26" s="190"/>
      <c r="H26" s="190"/>
      <c r="I26" s="190"/>
      <c r="J26" s="190"/>
      <c r="K26" s="190"/>
      <c r="L26" s="190"/>
      <c r="M26" s="190"/>
    </row>
    <row r="27" spans="1:13" x14ac:dyDescent="0.25">
      <c r="B27" s="22"/>
    </row>
    <row r="29" spans="1:13" x14ac:dyDescent="0.25">
      <c r="B29" s="22"/>
    </row>
  </sheetData>
  <mergeCells count="1">
    <mergeCell ref="E26:M26"/>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A2" sqref="A2"/>
    </sheetView>
  </sheetViews>
  <sheetFormatPr baseColWidth="10" defaultRowHeight="15" x14ac:dyDescent="0.25"/>
  <cols>
    <col min="1" max="1" width="25" style="1" customWidth="1"/>
    <col min="2" max="11" width="11.42578125" style="1"/>
    <col min="17" max="16384" width="11.42578125" style="1"/>
  </cols>
  <sheetData>
    <row r="1" spans="1:5" x14ac:dyDescent="0.25">
      <c r="A1" s="93" t="s">
        <v>1262</v>
      </c>
    </row>
    <row r="2" spans="1:5" x14ac:dyDescent="0.25">
      <c r="A2" s="93" t="s">
        <v>1257</v>
      </c>
    </row>
    <row r="4" spans="1:5" ht="15.75" x14ac:dyDescent="0.25">
      <c r="A4" s="134" t="s">
        <v>1263</v>
      </c>
      <c r="E4" s="132" t="s">
        <v>1262</v>
      </c>
    </row>
    <row r="5" spans="1:5" x14ac:dyDescent="0.25">
      <c r="A5" s="134" t="s">
        <v>1264</v>
      </c>
    </row>
    <row r="6" spans="1:5" x14ac:dyDescent="0.25">
      <c r="A6" s="135" t="s">
        <v>1265</v>
      </c>
    </row>
    <row r="8" spans="1:5" ht="36" x14ac:dyDescent="0.25">
      <c r="A8" s="136" t="s">
        <v>126</v>
      </c>
      <c r="B8" s="137" t="s">
        <v>1266</v>
      </c>
      <c r="C8" s="137" t="s">
        <v>1267</v>
      </c>
      <c r="D8" s="137" t="s">
        <v>1268</v>
      </c>
    </row>
    <row r="9" spans="1:5" x14ac:dyDescent="0.25">
      <c r="A9" s="138" t="s">
        <v>41</v>
      </c>
      <c r="B9" s="139">
        <v>123</v>
      </c>
      <c r="C9" s="140">
        <f t="shared" ref="C9:C39" si="0">B9/B$40</f>
        <v>2.9927735468016255E-3</v>
      </c>
      <c r="D9" s="138">
        <f t="shared" ref="D9:D39" si="1">RANK(B9,B$9:B$39)</f>
        <v>31</v>
      </c>
    </row>
    <row r="10" spans="1:5" x14ac:dyDescent="0.25">
      <c r="A10" s="138" t="s">
        <v>22</v>
      </c>
      <c r="B10" s="139">
        <v>181</v>
      </c>
      <c r="C10" s="140">
        <f t="shared" si="0"/>
        <v>4.4040000973259693E-3</v>
      </c>
      <c r="D10" s="138">
        <f t="shared" si="1"/>
        <v>30</v>
      </c>
    </row>
    <row r="11" spans="1:5" x14ac:dyDescent="0.25">
      <c r="A11" s="138" t="s">
        <v>42</v>
      </c>
      <c r="B11" s="139">
        <v>213</v>
      </c>
      <c r="C11" s="140">
        <f t="shared" si="0"/>
        <v>5.1826078493393997E-3</v>
      </c>
      <c r="D11" s="138">
        <f t="shared" si="1"/>
        <v>29</v>
      </c>
    </row>
    <row r="12" spans="1:5" x14ac:dyDescent="0.25">
      <c r="A12" s="138" t="s">
        <v>13</v>
      </c>
      <c r="B12" s="139">
        <v>216</v>
      </c>
      <c r="C12" s="140">
        <f t="shared" si="0"/>
        <v>5.2556023260906595E-3</v>
      </c>
      <c r="D12" s="138">
        <f t="shared" si="1"/>
        <v>28</v>
      </c>
    </row>
    <row r="13" spans="1:5" x14ac:dyDescent="0.25">
      <c r="A13" s="138" t="s">
        <v>36</v>
      </c>
      <c r="B13" s="139">
        <v>232</v>
      </c>
      <c r="C13" s="140">
        <f t="shared" si="0"/>
        <v>5.6449062020973743E-3</v>
      </c>
      <c r="D13" s="138">
        <f t="shared" si="1"/>
        <v>27</v>
      </c>
    </row>
    <row r="14" spans="1:5" x14ac:dyDescent="0.25">
      <c r="A14" s="138" t="s">
        <v>15</v>
      </c>
      <c r="B14" s="139">
        <v>245</v>
      </c>
      <c r="C14" s="140">
        <f t="shared" si="0"/>
        <v>5.961215601352831E-3</v>
      </c>
      <c r="D14" s="138">
        <f t="shared" si="1"/>
        <v>26</v>
      </c>
    </row>
    <row r="15" spans="1:5" x14ac:dyDescent="0.25">
      <c r="A15" s="138" t="s">
        <v>16</v>
      </c>
      <c r="B15" s="139">
        <v>265</v>
      </c>
      <c r="C15" s="140">
        <f t="shared" si="0"/>
        <v>6.4478454463612256E-3</v>
      </c>
      <c r="D15" s="138">
        <f t="shared" si="1"/>
        <v>25</v>
      </c>
    </row>
    <row r="16" spans="1:5" x14ac:dyDescent="0.25">
      <c r="A16" s="138" t="s">
        <v>130</v>
      </c>
      <c r="B16" s="139">
        <v>294</v>
      </c>
      <c r="C16" s="140">
        <f t="shared" si="0"/>
        <v>7.153458721623397E-3</v>
      </c>
      <c r="D16" s="138">
        <f t="shared" si="1"/>
        <v>24</v>
      </c>
    </row>
    <row r="17" spans="1:4" x14ac:dyDescent="0.25">
      <c r="A17" s="138" t="s">
        <v>35</v>
      </c>
      <c r="B17" s="139">
        <v>395</v>
      </c>
      <c r="C17" s="140">
        <f t="shared" si="0"/>
        <v>9.610939438915788E-3</v>
      </c>
      <c r="D17" s="138">
        <f t="shared" si="1"/>
        <v>23</v>
      </c>
    </row>
    <row r="18" spans="1:4" x14ac:dyDescent="0.25">
      <c r="A18" s="138" t="s">
        <v>14</v>
      </c>
      <c r="B18" s="139">
        <v>504</v>
      </c>
      <c r="C18" s="140">
        <f t="shared" si="0"/>
        <v>1.2263072094211538E-2</v>
      </c>
      <c r="D18" s="138">
        <f t="shared" si="1"/>
        <v>22</v>
      </c>
    </row>
    <row r="19" spans="1:4" x14ac:dyDescent="0.25">
      <c r="A19" s="138" t="s">
        <v>28</v>
      </c>
      <c r="B19" s="139">
        <v>603</v>
      </c>
      <c r="C19" s="140">
        <f t="shared" si="0"/>
        <v>1.467188982700309E-2</v>
      </c>
      <c r="D19" s="138">
        <f t="shared" si="1"/>
        <v>21</v>
      </c>
    </row>
    <row r="20" spans="1:4" x14ac:dyDescent="0.25">
      <c r="A20" s="138" t="s">
        <v>21</v>
      </c>
      <c r="B20" s="139">
        <v>622</v>
      </c>
      <c r="C20" s="140">
        <f t="shared" si="0"/>
        <v>1.5134188179761065E-2</v>
      </c>
      <c r="D20" s="138">
        <f t="shared" si="1"/>
        <v>20</v>
      </c>
    </row>
    <row r="21" spans="1:4" x14ac:dyDescent="0.25">
      <c r="A21" s="138" t="s">
        <v>40</v>
      </c>
      <c r="B21" s="139">
        <v>640</v>
      </c>
      <c r="C21" s="140">
        <f t="shared" si="0"/>
        <v>1.5572155040268619E-2</v>
      </c>
      <c r="D21" s="138">
        <f t="shared" si="1"/>
        <v>19</v>
      </c>
    </row>
    <row r="22" spans="1:4" x14ac:dyDescent="0.25">
      <c r="A22" s="138" t="s">
        <v>19</v>
      </c>
      <c r="B22" s="139">
        <v>650</v>
      </c>
      <c r="C22" s="140">
        <f t="shared" si="0"/>
        <v>1.5815469962772818E-2</v>
      </c>
      <c r="D22" s="138">
        <f t="shared" si="1"/>
        <v>18</v>
      </c>
    </row>
    <row r="23" spans="1:4" x14ac:dyDescent="0.25">
      <c r="A23" s="138" t="s">
        <v>30</v>
      </c>
      <c r="B23" s="139">
        <v>723</v>
      </c>
      <c r="C23" s="140">
        <f t="shared" si="0"/>
        <v>1.7591668897053457E-2</v>
      </c>
      <c r="D23" s="138">
        <f t="shared" si="1"/>
        <v>17</v>
      </c>
    </row>
    <row r="24" spans="1:4" x14ac:dyDescent="0.25">
      <c r="A24" s="138" t="s">
        <v>31</v>
      </c>
      <c r="B24" s="139">
        <v>768</v>
      </c>
      <c r="C24" s="140">
        <f t="shared" si="0"/>
        <v>1.8686586048322344E-2</v>
      </c>
      <c r="D24" s="138">
        <f t="shared" si="1"/>
        <v>16</v>
      </c>
    </row>
    <row r="25" spans="1:4" x14ac:dyDescent="0.25">
      <c r="A25" s="138" t="s">
        <v>34</v>
      </c>
      <c r="B25" s="139">
        <v>787</v>
      </c>
      <c r="C25" s="140">
        <f t="shared" si="0"/>
        <v>1.914888440108032E-2</v>
      </c>
      <c r="D25" s="138">
        <f t="shared" si="1"/>
        <v>15</v>
      </c>
    </row>
    <row r="26" spans="1:4" x14ac:dyDescent="0.25">
      <c r="A26" s="141" t="s">
        <v>131</v>
      </c>
      <c r="B26" s="142">
        <v>858</v>
      </c>
      <c r="C26" s="140">
        <f t="shared" si="0"/>
        <v>2.0876420350860118E-2</v>
      </c>
      <c r="D26" s="138">
        <f t="shared" si="1"/>
        <v>14</v>
      </c>
    </row>
    <row r="27" spans="1:4" x14ac:dyDescent="0.25">
      <c r="A27" s="138" t="s">
        <v>24</v>
      </c>
      <c r="B27" s="139">
        <v>997</v>
      </c>
      <c r="C27" s="140">
        <f t="shared" si="0"/>
        <v>2.425849777366846E-2</v>
      </c>
      <c r="D27" s="138">
        <f t="shared" si="1"/>
        <v>13</v>
      </c>
    </row>
    <row r="28" spans="1:4" x14ac:dyDescent="0.25">
      <c r="A28" s="138" t="s">
        <v>32</v>
      </c>
      <c r="B28" s="139">
        <v>1030</v>
      </c>
      <c r="C28" s="140">
        <f t="shared" si="0"/>
        <v>2.5061437017932311E-2</v>
      </c>
      <c r="D28" s="138">
        <f t="shared" si="1"/>
        <v>12</v>
      </c>
    </row>
    <row r="29" spans="1:4" x14ac:dyDescent="0.25">
      <c r="A29" s="138" t="s">
        <v>25</v>
      </c>
      <c r="B29" s="139">
        <v>1105</v>
      </c>
      <c r="C29" s="140">
        <f t="shared" si="0"/>
        <v>2.6886298936713789E-2</v>
      </c>
      <c r="D29" s="138">
        <f t="shared" si="1"/>
        <v>11</v>
      </c>
    </row>
    <row r="30" spans="1:4" x14ac:dyDescent="0.25">
      <c r="A30" s="138" t="s">
        <v>18</v>
      </c>
      <c r="B30" s="139">
        <v>1200</v>
      </c>
      <c r="C30" s="140">
        <f t="shared" si="0"/>
        <v>2.9197790700503663E-2</v>
      </c>
      <c r="D30" s="138">
        <f t="shared" si="1"/>
        <v>10</v>
      </c>
    </row>
    <row r="31" spans="1:4" x14ac:dyDescent="0.25">
      <c r="A31" s="138" t="s">
        <v>33</v>
      </c>
      <c r="B31" s="139">
        <v>1219</v>
      </c>
      <c r="C31" s="140">
        <f t="shared" si="0"/>
        <v>2.9660089053261635E-2</v>
      </c>
      <c r="D31" s="138">
        <f t="shared" si="1"/>
        <v>9</v>
      </c>
    </row>
    <row r="32" spans="1:4" x14ac:dyDescent="0.25">
      <c r="A32" s="138" t="s">
        <v>17</v>
      </c>
      <c r="B32" s="139">
        <v>1506</v>
      </c>
      <c r="C32" s="140">
        <f t="shared" si="0"/>
        <v>3.6643227329132097E-2</v>
      </c>
      <c r="D32" s="138">
        <f t="shared" si="1"/>
        <v>8</v>
      </c>
    </row>
    <row r="33" spans="1:8" x14ac:dyDescent="0.25">
      <c r="A33" s="138" t="s">
        <v>44</v>
      </c>
      <c r="B33" s="139">
        <v>1646</v>
      </c>
      <c r="C33" s="140">
        <f t="shared" si="0"/>
        <v>4.0049636244190855E-2</v>
      </c>
      <c r="D33" s="138">
        <f t="shared" si="1"/>
        <v>7</v>
      </c>
    </row>
    <row r="34" spans="1:8" x14ac:dyDescent="0.25">
      <c r="A34" s="138" t="s">
        <v>129</v>
      </c>
      <c r="B34" s="139">
        <v>1939</v>
      </c>
      <c r="C34" s="140">
        <f t="shared" si="0"/>
        <v>4.7178763473563833E-2</v>
      </c>
      <c r="D34" s="138">
        <f t="shared" si="1"/>
        <v>6</v>
      </c>
    </row>
    <row r="35" spans="1:8" x14ac:dyDescent="0.25">
      <c r="A35" s="138" t="s">
        <v>128</v>
      </c>
      <c r="B35" s="139">
        <v>2435</v>
      </c>
      <c r="C35" s="140">
        <f t="shared" si="0"/>
        <v>5.9247183629772014E-2</v>
      </c>
      <c r="D35" s="138">
        <f t="shared" si="1"/>
        <v>5</v>
      </c>
    </row>
    <row r="36" spans="1:8" x14ac:dyDescent="0.25">
      <c r="A36" s="138" t="s">
        <v>37</v>
      </c>
      <c r="B36" s="139">
        <v>3091</v>
      </c>
      <c r="C36" s="140">
        <f t="shared" si="0"/>
        <v>7.5208642546047352E-2</v>
      </c>
      <c r="D36" s="138">
        <f t="shared" si="1"/>
        <v>4</v>
      </c>
    </row>
    <row r="37" spans="1:8" x14ac:dyDescent="0.25">
      <c r="A37" s="138" t="s">
        <v>39</v>
      </c>
      <c r="B37" s="139">
        <v>3236</v>
      </c>
      <c r="C37" s="140">
        <f t="shared" si="0"/>
        <v>7.8736708922358206E-2</v>
      </c>
      <c r="D37" s="138">
        <f t="shared" si="1"/>
        <v>3</v>
      </c>
    </row>
    <row r="38" spans="1:8" x14ac:dyDescent="0.25">
      <c r="A38" s="138" t="s">
        <v>23</v>
      </c>
      <c r="B38" s="139">
        <v>4618</v>
      </c>
      <c r="C38" s="140">
        <f t="shared" si="0"/>
        <v>0.11236283121243826</v>
      </c>
      <c r="D38" s="138">
        <f t="shared" si="1"/>
        <v>2</v>
      </c>
    </row>
    <row r="39" spans="1:8" x14ac:dyDescent="0.25">
      <c r="A39" s="138" t="s">
        <v>38</v>
      </c>
      <c r="B39" s="139">
        <v>8758</v>
      </c>
      <c r="C39" s="143">
        <f t="shared" si="0"/>
        <v>0.2130952091291759</v>
      </c>
      <c r="D39" s="141">
        <f t="shared" si="1"/>
        <v>1</v>
      </c>
    </row>
    <row r="40" spans="1:8" x14ac:dyDescent="0.25">
      <c r="A40" s="144" t="s">
        <v>1269</v>
      </c>
      <c r="B40" s="145">
        <f>SUM(B9:B39)</f>
        <v>41099</v>
      </c>
      <c r="C40" s="146">
        <f>SUM(C9:C39)</f>
        <v>0.99999999999999989</v>
      </c>
      <c r="D40" s="144"/>
    </row>
    <row r="42" spans="1:8" x14ac:dyDescent="0.25">
      <c r="A42" s="1" t="s">
        <v>1257</v>
      </c>
    </row>
    <row r="43" spans="1:8" ht="33" customHeight="1" x14ac:dyDescent="0.25">
      <c r="A43" s="191" t="s">
        <v>1270</v>
      </c>
      <c r="B43" s="191"/>
      <c r="C43" s="191"/>
      <c r="D43" s="191"/>
      <c r="E43" s="191"/>
      <c r="F43" s="191"/>
      <c r="G43" s="191"/>
      <c r="H43" s="191"/>
    </row>
    <row r="44" spans="1:8" x14ac:dyDescent="0.25">
      <c r="A44" s="147" t="s">
        <v>1271</v>
      </c>
      <c r="B44"/>
      <c r="C44"/>
      <c r="D44"/>
    </row>
    <row r="45" spans="1:8" x14ac:dyDescent="0.25">
      <c r="A45"/>
      <c r="B45"/>
      <c r="C45"/>
      <c r="D45"/>
    </row>
    <row r="46" spans="1:8" x14ac:dyDescent="0.25">
      <c r="A46"/>
      <c r="B46"/>
      <c r="C46"/>
      <c r="D46"/>
    </row>
    <row r="47" spans="1:8" x14ac:dyDescent="0.25">
      <c r="A47"/>
      <c r="B47"/>
      <c r="C47"/>
      <c r="D47"/>
    </row>
    <row r="48" spans="1:8" x14ac:dyDescent="0.25">
      <c r="A48"/>
      <c r="B48"/>
      <c r="C48"/>
      <c r="D48"/>
    </row>
    <row r="49" spans="1:4" x14ac:dyDescent="0.25">
      <c r="A49"/>
      <c r="B49"/>
      <c r="C49"/>
      <c r="D49"/>
    </row>
    <row r="50" spans="1:4" x14ac:dyDescent="0.25">
      <c r="A50"/>
      <c r="B50"/>
      <c r="C50"/>
      <c r="D50"/>
    </row>
    <row r="51" spans="1:4" x14ac:dyDescent="0.25">
      <c r="A51"/>
      <c r="B51"/>
      <c r="C51"/>
      <c r="D51"/>
    </row>
    <row r="52" spans="1:4" x14ac:dyDescent="0.25">
      <c r="A52"/>
      <c r="B52"/>
      <c r="C52"/>
      <c r="D52"/>
    </row>
    <row r="53" spans="1:4" x14ac:dyDescent="0.25">
      <c r="A53"/>
      <c r="B53"/>
      <c r="C53"/>
      <c r="D53"/>
    </row>
    <row r="54" spans="1:4" x14ac:dyDescent="0.25">
      <c r="A54"/>
      <c r="B54"/>
      <c r="C54"/>
      <c r="D54"/>
    </row>
    <row r="55" spans="1:4" x14ac:dyDescent="0.25">
      <c r="A55"/>
      <c r="B55"/>
      <c r="C55"/>
      <c r="D55"/>
    </row>
    <row r="56" spans="1:4" x14ac:dyDescent="0.25">
      <c r="A56"/>
      <c r="B56"/>
      <c r="C56"/>
      <c r="D56"/>
    </row>
    <row r="57" spans="1:4" x14ac:dyDescent="0.25">
      <c r="A57"/>
      <c r="B57"/>
      <c r="C57"/>
      <c r="D57"/>
    </row>
  </sheetData>
  <mergeCells count="1">
    <mergeCell ref="A43:H43"/>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A2" sqref="A2"/>
    </sheetView>
  </sheetViews>
  <sheetFormatPr baseColWidth="10" defaultRowHeight="15" x14ac:dyDescent="0.25"/>
  <cols>
    <col min="1" max="1" width="25" style="1" customWidth="1"/>
    <col min="2" max="12" width="11.42578125" style="1"/>
    <col min="18" max="16384" width="11.42578125" style="1"/>
  </cols>
  <sheetData>
    <row r="1" spans="1:5" x14ac:dyDescent="0.25">
      <c r="A1" s="93" t="s">
        <v>1272</v>
      </c>
    </row>
    <row r="2" spans="1:5" x14ac:dyDescent="0.25">
      <c r="A2" s="93" t="s">
        <v>1257</v>
      </c>
    </row>
    <row r="5" spans="1:5" ht="15.75" x14ac:dyDescent="0.25">
      <c r="A5" s="134" t="s">
        <v>1273</v>
      </c>
      <c r="E5" s="132" t="s">
        <v>1272</v>
      </c>
    </row>
    <row r="6" spans="1:5" x14ac:dyDescent="0.25">
      <c r="A6" s="134" t="s">
        <v>1264</v>
      </c>
    </row>
    <row r="7" spans="1:5" x14ac:dyDescent="0.25">
      <c r="A7" s="135" t="s">
        <v>1265</v>
      </c>
    </row>
    <row r="9" spans="1:5" ht="36" x14ac:dyDescent="0.25">
      <c r="A9" s="136" t="s">
        <v>126</v>
      </c>
      <c r="B9" s="137" t="s">
        <v>1266</v>
      </c>
      <c r="C9" s="137" t="s">
        <v>1267</v>
      </c>
      <c r="D9" s="137" t="s">
        <v>1268</v>
      </c>
    </row>
    <row r="10" spans="1:5" x14ac:dyDescent="0.25">
      <c r="A10" s="138" t="s">
        <v>30</v>
      </c>
      <c r="B10" s="148">
        <v>19</v>
      </c>
      <c r="C10" s="140">
        <f t="shared" ref="C10:C40" si="0">B10/B$41</f>
        <v>6.171235546316747E-4</v>
      </c>
      <c r="D10" s="138">
        <f t="shared" ref="D10:D40" si="1">RANK(B10,B$10:B$40)</f>
        <v>31</v>
      </c>
    </row>
    <row r="11" spans="1:5" x14ac:dyDescent="0.25">
      <c r="A11" s="138" t="s">
        <v>42</v>
      </c>
      <c r="B11" s="148">
        <v>25</v>
      </c>
      <c r="C11" s="140">
        <f t="shared" si="0"/>
        <v>8.1200467714694037E-4</v>
      </c>
      <c r="D11" s="138">
        <f t="shared" si="1"/>
        <v>30</v>
      </c>
    </row>
    <row r="12" spans="1:5" x14ac:dyDescent="0.25">
      <c r="A12" s="138" t="s">
        <v>24</v>
      </c>
      <c r="B12" s="148">
        <v>28</v>
      </c>
      <c r="C12" s="140">
        <f t="shared" si="0"/>
        <v>9.0944523840457325E-4</v>
      </c>
      <c r="D12" s="138">
        <f t="shared" si="1"/>
        <v>29</v>
      </c>
    </row>
    <row r="13" spans="1:5" x14ac:dyDescent="0.25">
      <c r="A13" s="138" t="s">
        <v>15</v>
      </c>
      <c r="B13" s="148">
        <v>32</v>
      </c>
      <c r="C13" s="140">
        <f t="shared" si="0"/>
        <v>1.0393659867480836E-3</v>
      </c>
      <c r="D13" s="138">
        <f t="shared" si="1"/>
        <v>28</v>
      </c>
    </row>
    <row r="14" spans="1:5" x14ac:dyDescent="0.25">
      <c r="A14" s="138" t="s">
        <v>41</v>
      </c>
      <c r="B14" s="148">
        <v>38</v>
      </c>
      <c r="C14" s="140">
        <f t="shared" si="0"/>
        <v>1.2342471092633494E-3</v>
      </c>
      <c r="D14" s="138">
        <f t="shared" si="1"/>
        <v>27</v>
      </c>
    </row>
    <row r="15" spans="1:5" x14ac:dyDescent="0.25">
      <c r="A15" s="138" t="s">
        <v>17</v>
      </c>
      <c r="B15" s="148">
        <v>44</v>
      </c>
      <c r="C15" s="140">
        <f t="shared" si="0"/>
        <v>1.429128231778615E-3</v>
      </c>
      <c r="D15" s="138">
        <f t="shared" si="1"/>
        <v>26</v>
      </c>
    </row>
    <row r="16" spans="1:5" x14ac:dyDescent="0.25">
      <c r="A16" s="138" t="s">
        <v>40</v>
      </c>
      <c r="B16" s="148">
        <v>60</v>
      </c>
      <c r="C16" s="140">
        <f t="shared" si="0"/>
        <v>1.9488112251526569E-3</v>
      </c>
      <c r="D16" s="138">
        <f t="shared" si="1"/>
        <v>25</v>
      </c>
    </row>
    <row r="17" spans="1:4" x14ac:dyDescent="0.25">
      <c r="A17" s="138" t="s">
        <v>44</v>
      </c>
      <c r="B17" s="148">
        <v>176</v>
      </c>
      <c r="C17" s="140">
        <f t="shared" si="0"/>
        <v>5.7165129271144598E-3</v>
      </c>
      <c r="D17" s="138">
        <f t="shared" si="1"/>
        <v>24</v>
      </c>
    </row>
    <row r="18" spans="1:4" x14ac:dyDescent="0.25">
      <c r="A18" s="138" t="s">
        <v>22</v>
      </c>
      <c r="B18" s="148">
        <v>247</v>
      </c>
      <c r="C18" s="140">
        <f t="shared" si="0"/>
        <v>8.0226062102117714E-3</v>
      </c>
      <c r="D18" s="138">
        <f t="shared" si="1"/>
        <v>23</v>
      </c>
    </row>
    <row r="19" spans="1:4" x14ac:dyDescent="0.25">
      <c r="A19" s="138" t="s">
        <v>36</v>
      </c>
      <c r="B19" s="148">
        <v>267</v>
      </c>
      <c r="C19" s="140">
        <f t="shared" si="0"/>
        <v>8.6722099519293237E-3</v>
      </c>
      <c r="D19" s="138">
        <f t="shared" si="1"/>
        <v>22</v>
      </c>
    </row>
    <row r="20" spans="1:4" x14ac:dyDescent="0.25">
      <c r="A20" s="138" t="s">
        <v>19</v>
      </c>
      <c r="B20" s="148">
        <v>272</v>
      </c>
      <c r="C20" s="140">
        <f t="shared" si="0"/>
        <v>8.8346108873587105E-3</v>
      </c>
      <c r="D20" s="138">
        <f t="shared" si="1"/>
        <v>21</v>
      </c>
    </row>
    <row r="21" spans="1:4" x14ac:dyDescent="0.25">
      <c r="A21" s="138" t="s">
        <v>128</v>
      </c>
      <c r="B21" s="148">
        <v>350</v>
      </c>
      <c r="C21" s="140">
        <f t="shared" si="0"/>
        <v>1.1368065480057164E-2</v>
      </c>
      <c r="D21" s="138">
        <f t="shared" si="1"/>
        <v>20</v>
      </c>
    </row>
    <row r="22" spans="1:4" x14ac:dyDescent="0.25">
      <c r="A22" s="138" t="s">
        <v>35</v>
      </c>
      <c r="B22" s="148">
        <v>364</v>
      </c>
      <c r="C22" s="140">
        <f t="shared" si="0"/>
        <v>1.1822788099259452E-2</v>
      </c>
      <c r="D22" s="138">
        <f t="shared" si="1"/>
        <v>19</v>
      </c>
    </row>
    <row r="23" spans="1:4" x14ac:dyDescent="0.25">
      <c r="A23" s="138" t="s">
        <v>21</v>
      </c>
      <c r="B23" s="148">
        <v>388</v>
      </c>
      <c r="C23" s="140">
        <f t="shared" si="0"/>
        <v>1.2602312589320515E-2</v>
      </c>
      <c r="D23" s="138">
        <f t="shared" si="1"/>
        <v>18</v>
      </c>
    </row>
    <row r="24" spans="1:4" x14ac:dyDescent="0.25">
      <c r="A24" s="138" t="s">
        <v>13</v>
      </c>
      <c r="B24" s="148">
        <v>393</v>
      </c>
      <c r="C24" s="140">
        <f t="shared" si="0"/>
        <v>1.2764713524749902E-2</v>
      </c>
      <c r="D24" s="138">
        <f t="shared" si="1"/>
        <v>17</v>
      </c>
    </row>
    <row r="25" spans="1:4" x14ac:dyDescent="0.25">
      <c r="A25" s="138" t="s">
        <v>14</v>
      </c>
      <c r="B25" s="148">
        <v>394</v>
      </c>
      <c r="C25" s="140">
        <f t="shared" si="0"/>
        <v>1.279719371183578E-2</v>
      </c>
      <c r="D25" s="138">
        <f t="shared" si="1"/>
        <v>16</v>
      </c>
    </row>
    <row r="26" spans="1:4" x14ac:dyDescent="0.25">
      <c r="A26" s="141" t="s">
        <v>131</v>
      </c>
      <c r="B26" s="149">
        <v>441</v>
      </c>
      <c r="C26" s="140">
        <f t="shared" si="0"/>
        <v>1.4323762504872028E-2</v>
      </c>
      <c r="D26" s="138">
        <f t="shared" si="1"/>
        <v>15</v>
      </c>
    </row>
    <row r="27" spans="1:4" x14ac:dyDescent="0.25">
      <c r="A27" s="138" t="s">
        <v>16</v>
      </c>
      <c r="B27" s="148">
        <v>566</v>
      </c>
      <c r="C27" s="140">
        <f t="shared" si="0"/>
        <v>1.838378589060673E-2</v>
      </c>
      <c r="D27" s="138">
        <f t="shared" si="1"/>
        <v>14</v>
      </c>
    </row>
    <row r="28" spans="1:4" x14ac:dyDescent="0.25">
      <c r="A28" s="138" t="s">
        <v>33</v>
      </c>
      <c r="B28" s="148">
        <v>700</v>
      </c>
      <c r="C28" s="140">
        <f t="shared" si="0"/>
        <v>2.2736130960114329E-2</v>
      </c>
      <c r="D28" s="138">
        <f t="shared" si="1"/>
        <v>13</v>
      </c>
    </row>
    <row r="29" spans="1:4" x14ac:dyDescent="0.25">
      <c r="A29" s="138" t="s">
        <v>25</v>
      </c>
      <c r="B29" s="148">
        <v>927</v>
      </c>
      <c r="C29" s="140">
        <f t="shared" si="0"/>
        <v>3.0109133428608548E-2</v>
      </c>
      <c r="D29" s="138">
        <f t="shared" si="1"/>
        <v>12</v>
      </c>
    </row>
    <row r="30" spans="1:4" x14ac:dyDescent="0.25">
      <c r="A30" s="138" t="s">
        <v>31</v>
      </c>
      <c r="B30" s="148">
        <v>986</v>
      </c>
      <c r="C30" s="140">
        <f t="shared" si="0"/>
        <v>3.2025464466675327E-2</v>
      </c>
      <c r="D30" s="138">
        <f t="shared" si="1"/>
        <v>11</v>
      </c>
    </row>
    <row r="31" spans="1:4" x14ac:dyDescent="0.25">
      <c r="A31" s="138" t="s">
        <v>18</v>
      </c>
      <c r="B31" s="148">
        <v>1053</v>
      </c>
      <c r="C31" s="140">
        <f t="shared" si="0"/>
        <v>3.4201637001429128E-2</v>
      </c>
      <c r="D31" s="138">
        <f t="shared" si="1"/>
        <v>10</v>
      </c>
    </row>
    <row r="32" spans="1:4" x14ac:dyDescent="0.25">
      <c r="A32" s="138" t="s">
        <v>28</v>
      </c>
      <c r="B32" s="148">
        <v>1151</v>
      </c>
      <c r="C32" s="140">
        <f t="shared" si="0"/>
        <v>3.7384695335845132E-2</v>
      </c>
      <c r="D32" s="138">
        <f t="shared" si="1"/>
        <v>9</v>
      </c>
    </row>
    <row r="33" spans="1:8" x14ac:dyDescent="0.25">
      <c r="A33" s="138" t="s">
        <v>32</v>
      </c>
      <c r="B33" s="148">
        <v>1217</v>
      </c>
      <c r="C33" s="140">
        <f t="shared" si="0"/>
        <v>3.9528387683513057E-2</v>
      </c>
      <c r="D33" s="138">
        <f t="shared" si="1"/>
        <v>8</v>
      </c>
    </row>
    <row r="34" spans="1:8" x14ac:dyDescent="0.25">
      <c r="A34" s="138" t="s">
        <v>129</v>
      </c>
      <c r="B34" s="148">
        <v>1549</v>
      </c>
      <c r="C34" s="140">
        <f t="shared" si="0"/>
        <v>5.0311809796024426E-2</v>
      </c>
      <c r="D34" s="138">
        <f t="shared" si="1"/>
        <v>7</v>
      </c>
    </row>
    <row r="35" spans="1:8" x14ac:dyDescent="0.25">
      <c r="A35" s="138" t="s">
        <v>130</v>
      </c>
      <c r="B35" s="148">
        <v>1857</v>
      </c>
      <c r="C35" s="140">
        <f t="shared" si="0"/>
        <v>6.031570741847473E-2</v>
      </c>
      <c r="D35" s="138">
        <f t="shared" si="1"/>
        <v>6</v>
      </c>
    </row>
    <row r="36" spans="1:8" x14ac:dyDescent="0.25">
      <c r="A36" s="138" t="s">
        <v>23</v>
      </c>
      <c r="B36" s="148">
        <v>1898</v>
      </c>
      <c r="C36" s="140">
        <f t="shared" si="0"/>
        <v>6.1647395088995714E-2</v>
      </c>
      <c r="D36" s="138">
        <f t="shared" si="1"/>
        <v>5</v>
      </c>
    </row>
    <row r="37" spans="1:8" x14ac:dyDescent="0.25">
      <c r="A37" s="138" t="s">
        <v>34</v>
      </c>
      <c r="B37" s="148">
        <v>2274</v>
      </c>
      <c r="C37" s="140">
        <f t="shared" si="0"/>
        <v>7.3859945433285695E-2</v>
      </c>
      <c r="D37" s="138">
        <f t="shared" si="1"/>
        <v>4</v>
      </c>
    </row>
    <row r="38" spans="1:8" x14ac:dyDescent="0.25">
      <c r="A38" s="138" t="s">
        <v>39</v>
      </c>
      <c r="B38" s="148">
        <v>2603</v>
      </c>
      <c r="C38" s="140">
        <f t="shared" si="0"/>
        <v>8.454592698453943E-2</v>
      </c>
      <c r="D38" s="138">
        <f t="shared" si="1"/>
        <v>3</v>
      </c>
    </row>
    <row r="39" spans="1:8" x14ac:dyDescent="0.25">
      <c r="A39" s="138" t="s">
        <v>37</v>
      </c>
      <c r="B39" s="148">
        <v>4742</v>
      </c>
      <c r="C39" s="140">
        <f t="shared" si="0"/>
        <v>0.15402104716123166</v>
      </c>
      <c r="D39" s="138">
        <f t="shared" si="1"/>
        <v>2</v>
      </c>
    </row>
    <row r="40" spans="1:8" x14ac:dyDescent="0.25">
      <c r="A40" s="138" t="s">
        <v>38</v>
      </c>
      <c r="B40" s="148">
        <v>5727</v>
      </c>
      <c r="C40" s="143">
        <f t="shared" si="0"/>
        <v>0.1860140314408211</v>
      </c>
      <c r="D40" s="141">
        <f t="shared" si="1"/>
        <v>1</v>
      </c>
    </row>
    <row r="41" spans="1:8" x14ac:dyDescent="0.25">
      <c r="A41" s="144" t="s">
        <v>1269</v>
      </c>
      <c r="B41" s="145">
        <f>SUM(B10:B40)</f>
        <v>30788</v>
      </c>
      <c r="C41" s="146">
        <f>SUM(C10:C40)</f>
        <v>1</v>
      </c>
      <c r="D41" s="144"/>
    </row>
    <row r="43" spans="1:8" x14ac:dyDescent="0.25">
      <c r="A43" s="1" t="s">
        <v>1257</v>
      </c>
    </row>
    <row r="44" spans="1:8" x14ac:dyDescent="0.25">
      <c r="A44" s="191" t="s">
        <v>1270</v>
      </c>
      <c r="B44" s="191"/>
      <c r="C44" s="191"/>
      <c r="D44" s="191"/>
      <c r="E44" s="191"/>
      <c r="F44" s="191"/>
      <c r="G44" s="191"/>
      <c r="H44" s="191"/>
    </row>
    <row r="45" spans="1:8" x14ac:dyDescent="0.25">
      <c r="A45" s="147" t="s">
        <v>1271</v>
      </c>
      <c r="B45"/>
      <c r="C45"/>
      <c r="D45"/>
    </row>
    <row r="46" spans="1:8" x14ac:dyDescent="0.25">
      <c r="A46"/>
      <c r="B46"/>
      <c r="C46"/>
      <c r="D46"/>
    </row>
    <row r="47" spans="1:8" x14ac:dyDescent="0.25">
      <c r="A47"/>
      <c r="B47"/>
      <c r="C47"/>
      <c r="D47"/>
    </row>
    <row r="48" spans="1:8" x14ac:dyDescent="0.25">
      <c r="A48"/>
      <c r="B48"/>
      <c r="C48"/>
      <c r="D48"/>
    </row>
    <row r="49" spans="1:4" x14ac:dyDescent="0.25">
      <c r="A49"/>
      <c r="B49"/>
      <c r="C49"/>
      <c r="D49"/>
    </row>
    <row r="50" spans="1:4" x14ac:dyDescent="0.25">
      <c r="A50"/>
      <c r="B50"/>
      <c r="C50"/>
      <c r="D50"/>
    </row>
    <row r="51" spans="1:4" x14ac:dyDescent="0.25">
      <c r="A51"/>
      <c r="B51"/>
      <c r="C51"/>
      <c r="D51"/>
    </row>
    <row r="52" spans="1:4" x14ac:dyDescent="0.25">
      <c r="A52"/>
      <c r="B52"/>
      <c r="C52"/>
      <c r="D52"/>
    </row>
    <row r="53" spans="1:4" x14ac:dyDescent="0.25">
      <c r="A53"/>
      <c r="B53"/>
      <c r="C53"/>
      <c r="D53"/>
    </row>
    <row r="54" spans="1:4" x14ac:dyDescent="0.25">
      <c r="A54"/>
      <c r="B54"/>
      <c r="C54"/>
      <c r="D54"/>
    </row>
    <row r="55" spans="1:4" x14ac:dyDescent="0.25">
      <c r="A55"/>
      <c r="B55"/>
      <c r="C55"/>
      <c r="D55"/>
    </row>
    <row r="56" spans="1:4" x14ac:dyDescent="0.25">
      <c r="A56"/>
      <c r="B56"/>
      <c r="C56"/>
      <c r="D56"/>
    </row>
    <row r="57" spans="1:4" x14ac:dyDescent="0.25">
      <c r="A57"/>
      <c r="B57"/>
      <c r="C57"/>
      <c r="D57"/>
    </row>
    <row r="58" spans="1:4" x14ac:dyDescent="0.25">
      <c r="A58"/>
      <c r="B58"/>
      <c r="C58"/>
      <c r="D58"/>
    </row>
  </sheetData>
  <mergeCells count="1">
    <mergeCell ref="A44:H44"/>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A2" sqref="A2"/>
    </sheetView>
  </sheetViews>
  <sheetFormatPr baseColWidth="10" defaultRowHeight="15" x14ac:dyDescent="0.25"/>
  <cols>
    <col min="1" max="1" width="25" style="1" customWidth="1"/>
    <col min="2" max="12" width="11.42578125" style="1"/>
    <col min="18" max="16384" width="11.42578125" style="1"/>
  </cols>
  <sheetData>
    <row r="1" spans="1:6" x14ac:dyDescent="0.25">
      <c r="A1" s="93" t="s">
        <v>1274</v>
      </c>
    </row>
    <row r="2" spans="1:6" x14ac:dyDescent="0.25">
      <c r="A2" s="93" t="s">
        <v>1257</v>
      </c>
    </row>
    <row r="5" spans="1:6" ht="15.75" x14ac:dyDescent="0.25">
      <c r="A5" s="134" t="s">
        <v>1275</v>
      </c>
      <c r="F5" s="132" t="s">
        <v>1274</v>
      </c>
    </row>
    <row r="6" spans="1:6" x14ac:dyDescent="0.25">
      <c r="A6" s="134" t="s">
        <v>1264</v>
      </c>
    </row>
    <row r="7" spans="1:6" x14ac:dyDescent="0.25">
      <c r="A7" s="135" t="s">
        <v>1265</v>
      </c>
    </row>
    <row r="9" spans="1:6" ht="36" x14ac:dyDescent="0.25">
      <c r="A9" s="136" t="s">
        <v>126</v>
      </c>
      <c r="B9" s="137" t="s">
        <v>1266</v>
      </c>
      <c r="C9" s="137" t="s">
        <v>1267</v>
      </c>
      <c r="D9" s="137" t="s">
        <v>1268</v>
      </c>
    </row>
    <row r="10" spans="1:6" x14ac:dyDescent="0.25">
      <c r="A10" s="138" t="s">
        <v>41</v>
      </c>
      <c r="B10" s="148">
        <v>0</v>
      </c>
      <c r="C10" s="140">
        <f t="shared" ref="C10:C40" si="0">B10/B$41</f>
        <v>0</v>
      </c>
      <c r="D10" s="138">
        <f t="shared" ref="D10:D40" si="1">RANK(B10,B$10:B$40)</f>
        <v>19</v>
      </c>
    </row>
    <row r="11" spans="1:6" x14ac:dyDescent="0.25">
      <c r="A11" s="138" t="s">
        <v>15</v>
      </c>
      <c r="B11" s="148">
        <v>0</v>
      </c>
      <c r="C11" s="140">
        <f t="shared" si="0"/>
        <v>0</v>
      </c>
      <c r="D11" s="138">
        <f t="shared" si="1"/>
        <v>19</v>
      </c>
    </row>
    <row r="12" spans="1:6" x14ac:dyDescent="0.25">
      <c r="A12" s="138" t="s">
        <v>36</v>
      </c>
      <c r="B12" s="148">
        <v>0</v>
      </c>
      <c r="C12" s="140">
        <f t="shared" si="0"/>
        <v>0</v>
      </c>
      <c r="D12" s="138">
        <f t="shared" si="1"/>
        <v>19</v>
      </c>
    </row>
    <row r="13" spans="1:6" x14ac:dyDescent="0.25">
      <c r="A13" s="138" t="s">
        <v>17</v>
      </c>
      <c r="B13" s="148">
        <v>0</v>
      </c>
      <c r="C13" s="140">
        <f t="shared" si="0"/>
        <v>0</v>
      </c>
      <c r="D13" s="138">
        <f t="shared" si="1"/>
        <v>19</v>
      </c>
    </row>
    <row r="14" spans="1:6" x14ac:dyDescent="0.25">
      <c r="A14" s="138" t="s">
        <v>24</v>
      </c>
      <c r="B14" s="148">
        <v>0</v>
      </c>
      <c r="C14" s="140">
        <f t="shared" si="0"/>
        <v>0</v>
      </c>
      <c r="D14" s="138">
        <f t="shared" si="1"/>
        <v>19</v>
      </c>
    </row>
    <row r="15" spans="1:6" x14ac:dyDescent="0.25">
      <c r="A15" s="138" t="s">
        <v>18</v>
      </c>
      <c r="B15" s="148">
        <v>0</v>
      </c>
      <c r="C15" s="140">
        <f t="shared" si="0"/>
        <v>0</v>
      </c>
      <c r="D15" s="138">
        <f t="shared" si="1"/>
        <v>19</v>
      </c>
    </row>
    <row r="16" spans="1:6" x14ac:dyDescent="0.25">
      <c r="A16" s="138" t="s">
        <v>28</v>
      </c>
      <c r="B16" s="148">
        <v>0</v>
      </c>
      <c r="C16" s="140">
        <f t="shared" si="0"/>
        <v>0</v>
      </c>
      <c r="D16" s="138">
        <f t="shared" si="1"/>
        <v>19</v>
      </c>
    </row>
    <row r="17" spans="1:4" x14ac:dyDescent="0.25">
      <c r="A17" s="138" t="s">
        <v>14</v>
      </c>
      <c r="B17" s="148">
        <v>0</v>
      </c>
      <c r="C17" s="140">
        <f t="shared" si="0"/>
        <v>0</v>
      </c>
      <c r="D17" s="138">
        <f t="shared" si="1"/>
        <v>19</v>
      </c>
    </row>
    <row r="18" spans="1:4" x14ac:dyDescent="0.25">
      <c r="A18" s="138" t="s">
        <v>42</v>
      </c>
      <c r="B18" s="148">
        <v>0</v>
      </c>
      <c r="C18" s="140">
        <f t="shared" si="0"/>
        <v>0</v>
      </c>
      <c r="D18" s="138">
        <f t="shared" si="1"/>
        <v>19</v>
      </c>
    </row>
    <row r="19" spans="1:4" x14ac:dyDescent="0.25">
      <c r="A19" s="138" t="s">
        <v>34</v>
      </c>
      <c r="B19" s="148">
        <v>0</v>
      </c>
      <c r="C19" s="140">
        <f t="shared" si="0"/>
        <v>0</v>
      </c>
      <c r="D19" s="138">
        <f t="shared" si="1"/>
        <v>19</v>
      </c>
    </row>
    <row r="20" spans="1:4" x14ac:dyDescent="0.25">
      <c r="A20" s="138" t="s">
        <v>30</v>
      </c>
      <c r="B20" s="148">
        <v>0</v>
      </c>
      <c r="C20" s="140">
        <f t="shared" si="0"/>
        <v>0</v>
      </c>
      <c r="D20" s="138">
        <f t="shared" si="1"/>
        <v>19</v>
      </c>
    </row>
    <row r="21" spans="1:4" x14ac:dyDescent="0.25">
      <c r="A21" s="141" t="s">
        <v>129</v>
      </c>
      <c r="B21" s="149">
        <v>0</v>
      </c>
      <c r="C21" s="140">
        <f t="shared" si="0"/>
        <v>0</v>
      </c>
      <c r="D21" s="138">
        <f t="shared" si="1"/>
        <v>19</v>
      </c>
    </row>
    <row r="22" spans="1:4" x14ac:dyDescent="0.25">
      <c r="A22" s="138" t="s">
        <v>130</v>
      </c>
      <c r="B22" s="148">
        <v>0</v>
      </c>
      <c r="C22" s="140">
        <f t="shared" si="0"/>
        <v>0</v>
      </c>
      <c r="D22" s="138">
        <f t="shared" si="1"/>
        <v>19</v>
      </c>
    </row>
    <row r="23" spans="1:4" x14ac:dyDescent="0.25">
      <c r="A23" s="138" t="s">
        <v>128</v>
      </c>
      <c r="B23" s="148">
        <v>1</v>
      </c>
      <c r="C23" s="140">
        <f t="shared" si="0"/>
        <v>4.9261083743842365E-3</v>
      </c>
      <c r="D23" s="138">
        <f t="shared" si="1"/>
        <v>16</v>
      </c>
    </row>
    <row r="24" spans="1:4" x14ac:dyDescent="0.25">
      <c r="A24" s="138" t="s">
        <v>35</v>
      </c>
      <c r="B24" s="148">
        <v>1</v>
      </c>
      <c r="C24" s="140">
        <f t="shared" si="0"/>
        <v>4.9261083743842365E-3</v>
      </c>
      <c r="D24" s="138">
        <f t="shared" si="1"/>
        <v>16</v>
      </c>
    </row>
    <row r="25" spans="1:4" x14ac:dyDescent="0.25">
      <c r="A25" s="138" t="s">
        <v>40</v>
      </c>
      <c r="B25" s="148">
        <v>1</v>
      </c>
      <c r="C25" s="140">
        <f t="shared" si="0"/>
        <v>4.9261083743842365E-3</v>
      </c>
      <c r="D25" s="138">
        <f t="shared" si="1"/>
        <v>16</v>
      </c>
    </row>
    <row r="26" spans="1:4" x14ac:dyDescent="0.25">
      <c r="A26" s="138" t="s">
        <v>16</v>
      </c>
      <c r="B26" s="148">
        <v>2</v>
      </c>
      <c r="C26" s="140">
        <f t="shared" si="0"/>
        <v>9.852216748768473E-3</v>
      </c>
      <c r="D26" s="138">
        <f t="shared" si="1"/>
        <v>12</v>
      </c>
    </row>
    <row r="27" spans="1:4" x14ac:dyDescent="0.25">
      <c r="A27" s="138" t="s">
        <v>44</v>
      </c>
      <c r="B27" s="148">
        <v>2</v>
      </c>
      <c r="C27" s="140">
        <f t="shared" si="0"/>
        <v>9.852216748768473E-3</v>
      </c>
      <c r="D27" s="138">
        <f t="shared" si="1"/>
        <v>12</v>
      </c>
    </row>
    <row r="28" spans="1:4" x14ac:dyDescent="0.25">
      <c r="A28" s="138" t="s">
        <v>19</v>
      </c>
      <c r="B28" s="148">
        <v>2</v>
      </c>
      <c r="C28" s="140">
        <f t="shared" si="0"/>
        <v>9.852216748768473E-3</v>
      </c>
      <c r="D28" s="138">
        <f t="shared" si="1"/>
        <v>12</v>
      </c>
    </row>
    <row r="29" spans="1:4" x14ac:dyDescent="0.25">
      <c r="A29" s="138" t="s">
        <v>22</v>
      </c>
      <c r="B29" s="148">
        <v>2</v>
      </c>
      <c r="C29" s="140">
        <f t="shared" si="0"/>
        <v>9.852216748768473E-3</v>
      </c>
      <c r="D29" s="138">
        <f t="shared" si="1"/>
        <v>12</v>
      </c>
    </row>
    <row r="30" spans="1:4" x14ac:dyDescent="0.25">
      <c r="A30" s="138" t="s">
        <v>13</v>
      </c>
      <c r="B30" s="148">
        <v>3</v>
      </c>
      <c r="C30" s="140">
        <f t="shared" si="0"/>
        <v>1.4778325123152709E-2</v>
      </c>
      <c r="D30" s="138">
        <f t="shared" si="1"/>
        <v>11</v>
      </c>
    </row>
    <row r="31" spans="1:4" x14ac:dyDescent="0.25">
      <c r="A31" s="138" t="s">
        <v>25</v>
      </c>
      <c r="B31" s="148">
        <v>4</v>
      </c>
      <c r="C31" s="140">
        <f t="shared" si="0"/>
        <v>1.9704433497536946E-2</v>
      </c>
      <c r="D31" s="138">
        <f t="shared" si="1"/>
        <v>9</v>
      </c>
    </row>
    <row r="32" spans="1:4" x14ac:dyDescent="0.25">
      <c r="A32" s="138" t="s">
        <v>33</v>
      </c>
      <c r="B32" s="148">
        <v>4</v>
      </c>
      <c r="C32" s="140">
        <f t="shared" si="0"/>
        <v>1.9704433497536946E-2</v>
      </c>
      <c r="D32" s="138">
        <f t="shared" si="1"/>
        <v>9</v>
      </c>
    </row>
    <row r="33" spans="1:8" x14ac:dyDescent="0.25">
      <c r="A33" s="138" t="s">
        <v>21</v>
      </c>
      <c r="B33" s="148">
        <v>6</v>
      </c>
      <c r="C33" s="140">
        <f t="shared" si="0"/>
        <v>2.9556650246305417E-2</v>
      </c>
      <c r="D33" s="138">
        <f t="shared" si="1"/>
        <v>7</v>
      </c>
    </row>
    <row r="34" spans="1:8" x14ac:dyDescent="0.25">
      <c r="A34" s="138" t="s">
        <v>131</v>
      </c>
      <c r="B34" s="148">
        <v>6</v>
      </c>
      <c r="C34" s="140">
        <f t="shared" si="0"/>
        <v>2.9556650246305417E-2</v>
      </c>
      <c r="D34" s="138">
        <f t="shared" si="1"/>
        <v>7</v>
      </c>
    </row>
    <row r="35" spans="1:8" x14ac:dyDescent="0.25">
      <c r="A35" s="138" t="s">
        <v>23</v>
      </c>
      <c r="B35" s="148">
        <v>8</v>
      </c>
      <c r="C35" s="140">
        <f t="shared" si="0"/>
        <v>3.9408866995073892E-2</v>
      </c>
      <c r="D35" s="138">
        <f t="shared" si="1"/>
        <v>6</v>
      </c>
    </row>
    <row r="36" spans="1:8" x14ac:dyDescent="0.25">
      <c r="A36" s="138" t="s">
        <v>39</v>
      </c>
      <c r="B36" s="148">
        <v>16</v>
      </c>
      <c r="C36" s="140">
        <f t="shared" si="0"/>
        <v>7.8817733990147784E-2</v>
      </c>
      <c r="D36" s="138">
        <f t="shared" si="1"/>
        <v>5</v>
      </c>
    </row>
    <row r="37" spans="1:8" x14ac:dyDescent="0.25">
      <c r="A37" s="138" t="s">
        <v>32</v>
      </c>
      <c r="B37" s="148">
        <v>17</v>
      </c>
      <c r="C37" s="140">
        <f t="shared" si="0"/>
        <v>8.3743842364532015E-2</v>
      </c>
      <c r="D37" s="138">
        <f t="shared" si="1"/>
        <v>4</v>
      </c>
    </row>
    <row r="38" spans="1:8" x14ac:dyDescent="0.25">
      <c r="A38" s="138" t="s">
        <v>38</v>
      </c>
      <c r="B38" s="148">
        <v>32</v>
      </c>
      <c r="C38" s="143">
        <f t="shared" si="0"/>
        <v>0.15763546798029557</v>
      </c>
      <c r="D38" s="141">
        <f t="shared" si="1"/>
        <v>3</v>
      </c>
    </row>
    <row r="39" spans="1:8" x14ac:dyDescent="0.25">
      <c r="A39" s="138" t="s">
        <v>37</v>
      </c>
      <c r="B39" s="148">
        <v>41</v>
      </c>
      <c r="C39" s="140">
        <f t="shared" si="0"/>
        <v>0.2019704433497537</v>
      </c>
      <c r="D39" s="138">
        <f t="shared" si="1"/>
        <v>2</v>
      </c>
    </row>
    <row r="40" spans="1:8" x14ac:dyDescent="0.25">
      <c r="A40" s="138" t="s">
        <v>31</v>
      </c>
      <c r="B40" s="148">
        <v>55</v>
      </c>
      <c r="C40" s="140">
        <f t="shared" si="0"/>
        <v>0.27093596059113301</v>
      </c>
      <c r="D40" s="138">
        <f t="shared" si="1"/>
        <v>1</v>
      </c>
    </row>
    <row r="41" spans="1:8" x14ac:dyDescent="0.25">
      <c r="A41" s="144" t="s">
        <v>1269</v>
      </c>
      <c r="B41" s="145">
        <f>SUM(B10:B40)</f>
        <v>203</v>
      </c>
      <c r="C41" s="146">
        <f>SUM(C10:C40)</f>
        <v>1</v>
      </c>
      <c r="D41" s="144"/>
    </row>
    <row r="43" spans="1:8" x14ac:dyDescent="0.25">
      <c r="A43" s="1" t="s">
        <v>1257</v>
      </c>
    </row>
    <row r="44" spans="1:8" x14ac:dyDescent="0.25">
      <c r="A44" s="191" t="s">
        <v>1270</v>
      </c>
      <c r="B44" s="191"/>
      <c r="C44" s="191"/>
      <c r="D44" s="191"/>
      <c r="E44" s="191"/>
      <c r="F44" s="191"/>
      <c r="G44" s="191"/>
      <c r="H44" s="191"/>
    </row>
    <row r="45" spans="1:8" x14ac:dyDescent="0.25">
      <c r="A45" s="147" t="s">
        <v>1271</v>
      </c>
      <c r="B45"/>
      <c r="C45"/>
      <c r="D45"/>
    </row>
    <row r="46" spans="1:8" x14ac:dyDescent="0.25">
      <c r="A46"/>
      <c r="B46"/>
      <c r="C46"/>
      <c r="D46"/>
    </row>
    <row r="47" spans="1:8" x14ac:dyDescent="0.25">
      <c r="A47"/>
      <c r="B47"/>
      <c r="C47"/>
      <c r="D47"/>
    </row>
    <row r="48" spans="1:8" x14ac:dyDescent="0.25">
      <c r="A48"/>
      <c r="B48"/>
      <c r="C48"/>
      <c r="D48"/>
    </row>
    <row r="49" spans="1:4" x14ac:dyDescent="0.25">
      <c r="A49"/>
      <c r="B49"/>
      <c r="C49"/>
      <c r="D49"/>
    </row>
    <row r="50" spans="1:4" x14ac:dyDescent="0.25">
      <c r="A50"/>
      <c r="B50"/>
      <c r="C50"/>
      <c r="D50"/>
    </row>
    <row r="51" spans="1:4" x14ac:dyDescent="0.25">
      <c r="A51"/>
      <c r="B51"/>
      <c r="C51"/>
      <c r="D51"/>
    </row>
    <row r="52" spans="1:4" x14ac:dyDescent="0.25">
      <c r="A52"/>
      <c r="B52"/>
      <c r="C52"/>
      <c r="D52"/>
    </row>
    <row r="53" spans="1:4" x14ac:dyDescent="0.25">
      <c r="A53"/>
      <c r="B53"/>
      <c r="C53"/>
      <c r="D53"/>
    </row>
    <row r="54" spans="1:4" x14ac:dyDescent="0.25">
      <c r="A54"/>
      <c r="B54"/>
      <c r="C54"/>
      <c r="D54"/>
    </row>
    <row r="55" spans="1:4" x14ac:dyDescent="0.25">
      <c r="A55"/>
      <c r="B55"/>
      <c r="C55"/>
      <c r="D55"/>
    </row>
    <row r="56" spans="1:4" x14ac:dyDescent="0.25">
      <c r="A56"/>
      <c r="B56"/>
      <c r="C56"/>
      <c r="D56"/>
    </row>
    <row r="57" spans="1:4" x14ac:dyDescent="0.25">
      <c r="A57"/>
      <c r="B57"/>
      <c r="C57"/>
      <c r="D57"/>
    </row>
    <row r="58" spans="1:4" x14ac:dyDescent="0.25">
      <c r="A58"/>
      <c r="B58"/>
      <c r="C58"/>
      <c r="D58"/>
    </row>
  </sheetData>
  <mergeCells count="1">
    <mergeCell ref="A44:H4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I19" sqref="I19"/>
    </sheetView>
  </sheetViews>
  <sheetFormatPr baseColWidth="10" defaultRowHeight="15" x14ac:dyDescent="0.25"/>
  <sheetData>
    <row r="1" spans="1:4" x14ac:dyDescent="0.25">
      <c r="A1" t="s">
        <v>120</v>
      </c>
    </row>
    <row r="2" spans="1:4" x14ac:dyDescent="0.25">
      <c r="A2" s="19" t="s">
        <v>73</v>
      </c>
    </row>
    <row r="5" spans="1:4" x14ac:dyDescent="0.25">
      <c r="A5" t="s">
        <v>2</v>
      </c>
      <c r="B5" t="s">
        <v>121</v>
      </c>
      <c r="C5" t="s">
        <v>122</v>
      </c>
    </row>
    <row r="6" spans="1:4" x14ac:dyDescent="0.25">
      <c r="A6">
        <v>2012</v>
      </c>
      <c r="B6" s="21">
        <v>1349657</v>
      </c>
      <c r="C6" s="21"/>
      <c r="D6" s="21"/>
    </row>
    <row r="7" spans="1:4" x14ac:dyDescent="0.25">
      <c r="A7">
        <v>2013</v>
      </c>
      <c r="B7" s="21">
        <v>1397248</v>
      </c>
      <c r="C7" s="21">
        <f>B7-B6</f>
        <v>47591</v>
      </c>
      <c r="D7" s="21">
        <f t="shared" ref="D7:D13" si="0">B7-B6</f>
        <v>47591</v>
      </c>
    </row>
    <row r="8" spans="1:4" x14ac:dyDescent="0.25">
      <c r="A8">
        <v>2014</v>
      </c>
      <c r="B8" s="21">
        <v>1463340</v>
      </c>
      <c r="C8" s="21">
        <f t="shared" ref="C8:C12" si="1">B8-B7</f>
        <v>66092</v>
      </c>
      <c r="D8" s="21">
        <f t="shared" si="0"/>
        <v>66092</v>
      </c>
    </row>
    <row r="9" spans="1:4" x14ac:dyDescent="0.25">
      <c r="A9">
        <v>2015</v>
      </c>
      <c r="B9" s="21">
        <v>1535255</v>
      </c>
      <c r="C9" s="21">
        <f t="shared" si="1"/>
        <v>71915</v>
      </c>
      <c r="D9" s="21">
        <f t="shared" si="0"/>
        <v>71915</v>
      </c>
    </row>
    <row r="10" spans="1:4" x14ac:dyDescent="0.25">
      <c r="A10">
        <v>2016</v>
      </c>
      <c r="B10" s="21">
        <v>1624237</v>
      </c>
      <c r="C10" s="21">
        <f t="shared" si="1"/>
        <v>88982</v>
      </c>
      <c r="D10" s="21">
        <f t="shared" si="0"/>
        <v>88982</v>
      </c>
    </row>
    <row r="11" spans="1:4" x14ac:dyDescent="0.25">
      <c r="A11">
        <v>2017</v>
      </c>
      <c r="B11" s="21">
        <v>1717868</v>
      </c>
      <c r="C11" s="21">
        <f t="shared" si="1"/>
        <v>93631</v>
      </c>
      <c r="D11" s="21">
        <f t="shared" si="0"/>
        <v>93631</v>
      </c>
    </row>
    <row r="12" spans="1:4" x14ac:dyDescent="0.25">
      <c r="A12">
        <v>2018</v>
      </c>
      <c r="B12" s="21">
        <v>1761000</v>
      </c>
      <c r="C12" s="21">
        <f t="shared" si="1"/>
        <v>43132</v>
      </c>
      <c r="D12" s="21">
        <f t="shared" si="0"/>
        <v>43132</v>
      </c>
    </row>
    <row r="13" spans="1:4" x14ac:dyDescent="0.25">
      <c r="A13" s="22">
        <v>43466</v>
      </c>
      <c r="B13" s="21">
        <v>1778570</v>
      </c>
      <c r="C13" s="21">
        <f>B13-B12</f>
        <v>17570</v>
      </c>
      <c r="D13" s="21">
        <f t="shared" si="0"/>
        <v>17570</v>
      </c>
    </row>
    <row r="14" spans="1:4" x14ac:dyDescent="0.25">
      <c r="A14" s="22">
        <v>43497</v>
      </c>
      <c r="B14" s="21">
        <v>1792233</v>
      </c>
      <c r="C14" s="21">
        <f>B14-B12</f>
        <v>31233</v>
      </c>
    </row>
    <row r="15" spans="1:4" x14ac:dyDescent="0.25">
      <c r="C15" s="4">
        <f>B14/B12-1</f>
        <v>1.7735945485519489E-2</v>
      </c>
    </row>
    <row r="18" spans="1:3" x14ac:dyDescent="0.25">
      <c r="A18" s="22">
        <v>43132</v>
      </c>
      <c r="B18">
        <v>1738722</v>
      </c>
    </row>
    <row r="19" spans="1:3" x14ac:dyDescent="0.25">
      <c r="A19" s="22">
        <v>43466</v>
      </c>
      <c r="B19">
        <v>1778570</v>
      </c>
    </row>
    <row r="20" spans="1:3" x14ac:dyDescent="0.25">
      <c r="A20" s="22">
        <v>43497</v>
      </c>
      <c r="B20">
        <v>1792233</v>
      </c>
      <c r="C20">
        <f>B20-B19</f>
        <v>13663</v>
      </c>
    </row>
    <row r="22" spans="1:3" x14ac:dyDescent="0.25">
      <c r="C22" s="4">
        <f>B20/B18-1</f>
        <v>3.0776052755989713E-2</v>
      </c>
    </row>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A2" sqref="A2"/>
    </sheetView>
  </sheetViews>
  <sheetFormatPr baseColWidth="10" defaultRowHeight="15" x14ac:dyDescent="0.25"/>
  <cols>
    <col min="1" max="1" width="25" style="1" customWidth="1"/>
    <col min="2" max="12" width="11.42578125" style="1"/>
    <col min="18" max="16384" width="11.42578125" style="1"/>
  </cols>
  <sheetData>
    <row r="1" spans="1:5" x14ac:dyDescent="0.25">
      <c r="A1" s="93" t="s">
        <v>1276</v>
      </c>
    </row>
    <row r="2" spans="1:5" x14ac:dyDescent="0.25">
      <c r="A2" s="93" t="s">
        <v>1257</v>
      </c>
    </row>
    <row r="5" spans="1:5" ht="15.75" x14ac:dyDescent="0.25">
      <c r="A5" s="134" t="s">
        <v>1277</v>
      </c>
      <c r="E5" s="132" t="s">
        <v>1276</v>
      </c>
    </row>
    <row r="6" spans="1:5" x14ac:dyDescent="0.25">
      <c r="A6" s="134" t="s">
        <v>1264</v>
      </c>
    </row>
    <row r="7" spans="1:5" x14ac:dyDescent="0.25">
      <c r="A7" s="135" t="s">
        <v>1265</v>
      </c>
    </row>
    <row r="9" spans="1:5" ht="36" x14ac:dyDescent="0.25">
      <c r="A9" s="136" t="s">
        <v>126</v>
      </c>
      <c r="B9" s="137" t="s">
        <v>1266</v>
      </c>
      <c r="C9" s="137" t="s">
        <v>1267</v>
      </c>
      <c r="D9" s="137" t="s">
        <v>1278</v>
      </c>
    </row>
    <row r="10" spans="1:5" x14ac:dyDescent="0.25">
      <c r="A10" s="138" t="s">
        <v>15</v>
      </c>
      <c r="B10" s="148">
        <v>0</v>
      </c>
      <c r="C10" s="140">
        <f t="shared" ref="C10:C40" si="0">B10/B$41</f>
        <v>0</v>
      </c>
      <c r="D10" s="138">
        <f t="shared" ref="D10:D38" si="1">RANK(B10,B$10:B$40)</f>
        <v>13</v>
      </c>
    </row>
    <row r="11" spans="1:5" x14ac:dyDescent="0.25">
      <c r="A11" s="138" t="s">
        <v>36</v>
      </c>
      <c r="B11" s="148">
        <v>0</v>
      </c>
      <c r="C11" s="140">
        <f t="shared" si="0"/>
        <v>0</v>
      </c>
      <c r="D11" s="138">
        <f t="shared" si="1"/>
        <v>13</v>
      </c>
    </row>
    <row r="12" spans="1:5" x14ac:dyDescent="0.25">
      <c r="A12" s="138" t="s">
        <v>128</v>
      </c>
      <c r="B12" s="148">
        <v>0</v>
      </c>
      <c r="C12" s="140">
        <f t="shared" si="0"/>
        <v>0</v>
      </c>
      <c r="D12" s="138">
        <f t="shared" si="1"/>
        <v>13</v>
      </c>
    </row>
    <row r="13" spans="1:5" x14ac:dyDescent="0.25">
      <c r="A13" s="138" t="s">
        <v>17</v>
      </c>
      <c r="B13" s="148">
        <v>0</v>
      </c>
      <c r="C13" s="140">
        <f t="shared" si="0"/>
        <v>0</v>
      </c>
      <c r="D13" s="138">
        <f t="shared" si="1"/>
        <v>13</v>
      </c>
    </row>
    <row r="14" spans="1:5" x14ac:dyDescent="0.25">
      <c r="A14" s="138" t="s">
        <v>44</v>
      </c>
      <c r="B14" s="148">
        <v>0</v>
      </c>
      <c r="C14" s="140">
        <f t="shared" si="0"/>
        <v>0</v>
      </c>
      <c r="D14" s="138">
        <f t="shared" si="1"/>
        <v>13</v>
      </c>
    </row>
    <row r="15" spans="1:5" x14ac:dyDescent="0.25">
      <c r="A15" s="138" t="s">
        <v>24</v>
      </c>
      <c r="B15" s="148">
        <v>0</v>
      </c>
      <c r="C15" s="140">
        <f t="shared" si="0"/>
        <v>0</v>
      </c>
      <c r="D15" s="138">
        <f t="shared" si="1"/>
        <v>13</v>
      </c>
    </row>
    <row r="16" spans="1:5" x14ac:dyDescent="0.25">
      <c r="A16" s="138" t="s">
        <v>18</v>
      </c>
      <c r="B16" s="148">
        <v>0</v>
      </c>
      <c r="C16" s="140">
        <f t="shared" si="0"/>
        <v>0</v>
      </c>
      <c r="D16" s="138">
        <f t="shared" si="1"/>
        <v>13</v>
      </c>
    </row>
    <row r="17" spans="1:4" x14ac:dyDescent="0.25">
      <c r="A17" s="138" t="s">
        <v>25</v>
      </c>
      <c r="B17" s="148">
        <v>0</v>
      </c>
      <c r="C17" s="140">
        <f t="shared" si="0"/>
        <v>0</v>
      </c>
      <c r="D17" s="138">
        <f t="shared" si="1"/>
        <v>13</v>
      </c>
    </row>
    <row r="18" spans="1:4" x14ac:dyDescent="0.25">
      <c r="A18" s="138" t="s">
        <v>37</v>
      </c>
      <c r="B18" s="148">
        <v>0</v>
      </c>
      <c r="C18" s="140">
        <f t="shared" si="0"/>
        <v>0</v>
      </c>
      <c r="D18" s="138">
        <f t="shared" si="1"/>
        <v>13</v>
      </c>
    </row>
    <row r="19" spans="1:4" x14ac:dyDescent="0.25">
      <c r="A19" s="138" t="s">
        <v>28</v>
      </c>
      <c r="B19" s="148">
        <v>0</v>
      </c>
      <c r="C19" s="140">
        <f t="shared" si="0"/>
        <v>0</v>
      </c>
      <c r="D19" s="138">
        <f t="shared" si="1"/>
        <v>13</v>
      </c>
    </row>
    <row r="20" spans="1:4" x14ac:dyDescent="0.25">
      <c r="A20" s="141" t="s">
        <v>14</v>
      </c>
      <c r="B20" s="149">
        <v>0</v>
      </c>
      <c r="C20" s="140">
        <f t="shared" si="0"/>
        <v>0</v>
      </c>
      <c r="D20" s="138">
        <f t="shared" si="1"/>
        <v>13</v>
      </c>
    </row>
    <row r="21" spans="1:4" x14ac:dyDescent="0.25">
      <c r="A21" s="138" t="s">
        <v>42</v>
      </c>
      <c r="B21" s="148">
        <v>0</v>
      </c>
      <c r="C21" s="140">
        <f t="shared" si="0"/>
        <v>0</v>
      </c>
      <c r="D21" s="138">
        <f t="shared" si="1"/>
        <v>13</v>
      </c>
    </row>
    <row r="22" spans="1:4" x14ac:dyDescent="0.25">
      <c r="A22" s="138" t="s">
        <v>32</v>
      </c>
      <c r="B22" s="148">
        <v>0</v>
      </c>
      <c r="C22" s="140">
        <f t="shared" si="0"/>
        <v>0</v>
      </c>
      <c r="D22" s="138">
        <f t="shared" si="1"/>
        <v>13</v>
      </c>
    </row>
    <row r="23" spans="1:4" x14ac:dyDescent="0.25">
      <c r="A23" s="138" t="s">
        <v>13</v>
      </c>
      <c r="B23" s="148">
        <v>0</v>
      </c>
      <c r="C23" s="140">
        <f t="shared" si="0"/>
        <v>0</v>
      </c>
      <c r="D23" s="138">
        <f t="shared" si="1"/>
        <v>13</v>
      </c>
    </row>
    <row r="24" spans="1:4" x14ac:dyDescent="0.25">
      <c r="A24" s="138" t="s">
        <v>35</v>
      </c>
      <c r="B24" s="148">
        <v>0</v>
      </c>
      <c r="C24" s="140">
        <f t="shared" si="0"/>
        <v>0</v>
      </c>
      <c r="D24" s="138">
        <f t="shared" si="1"/>
        <v>13</v>
      </c>
    </row>
    <row r="25" spans="1:4" x14ac:dyDescent="0.25">
      <c r="A25" s="138" t="s">
        <v>30</v>
      </c>
      <c r="B25" s="148">
        <v>0</v>
      </c>
      <c r="C25" s="140">
        <f t="shared" si="0"/>
        <v>0</v>
      </c>
      <c r="D25" s="138">
        <f t="shared" si="1"/>
        <v>13</v>
      </c>
    </row>
    <row r="26" spans="1:4" x14ac:dyDescent="0.25">
      <c r="A26" s="138" t="s">
        <v>22</v>
      </c>
      <c r="B26" s="148">
        <v>0</v>
      </c>
      <c r="C26" s="140">
        <f t="shared" si="0"/>
        <v>0</v>
      </c>
      <c r="D26" s="138">
        <f t="shared" si="1"/>
        <v>13</v>
      </c>
    </row>
    <row r="27" spans="1:4" x14ac:dyDescent="0.25">
      <c r="A27" s="138" t="s">
        <v>129</v>
      </c>
      <c r="B27" s="148">
        <v>0</v>
      </c>
      <c r="C27" s="140">
        <f t="shared" si="0"/>
        <v>0</v>
      </c>
      <c r="D27" s="138">
        <f t="shared" si="1"/>
        <v>13</v>
      </c>
    </row>
    <row r="28" spans="1:4" x14ac:dyDescent="0.25">
      <c r="A28" s="138" t="s">
        <v>130</v>
      </c>
      <c r="B28" s="148">
        <v>0</v>
      </c>
      <c r="C28" s="140">
        <f t="shared" si="0"/>
        <v>0</v>
      </c>
      <c r="D28" s="138">
        <f t="shared" si="1"/>
        <v>13</v>
      </c>
    </row>
    <row r="29" spans="1:4" x14ac:dyDescent="0.25">
      <c r="A29" s="138" t="s">
        <v>41</v>
      </c>
      <c r="B29" s="148">
        <v>1</v>
      </c>
      <c r="C29" s="140">
        <f t="shared" si="0"/>
        <v>1.5873015873015872E-2</v>
      </c>
      <c r="D29" s="138">
        <f t="shared" si="1"/>
        <v>9</v>
      </c>
    </row>
    <row r="30" spans="1:4" x14ac:dyDescent="0.25">
      <c r="A30" s="138" t="s">
        <v>19</v>
      </c>
      <c r="B30" s="148">
        <v>1</v>
      </c>
      <c r="C30" s="140">
        <f t="shared" si="0"/>
        <v>1.5873015873015872E-2</v>
      </c>
      <c r="D30" s="138">
        <f t="shared" si="1"/>
        <v>9</v>
      </c>
    </row>
    <row r="31" spans="1:4" x14ac:dyDescent="0.25">
      <c r="A31" s="138" t="s">
        <v>34</v>
      </c>
      <c r="B31" s="148">
        <v>1</v>
      </c>
      <c r="C31" s="140">
        <f t="shared" si="0"/>
        <v>1.5873015873015872E-2</v>
      </c>
      <c r="D31" s="138">
        <f t="shared" si="1"/>
        <v>9</v>
      </c>
    </row>
    <row r="32" spans="1:4" x14ac:dyDescent="0.25">
      <c r="A32" s="138" t="s">
        <v>33</v>
      </c>
      <c r="B32" s="148">
        <v>1</v>
      </c>
      <c r="C32" s="140">
        <f t="shared" si="0"/>
        <v>1.5873015873015872E-2</v>
      </c>
      <c r="D32" s="138">
        <f t="shared" si="1"/>
        <v>9</v>
      </c>
    </row>
    <row r="33" spans="1:8" x14ac:dyDescent="0.25">
      <c r="A33" s="138" t="s">
        <v>131</v>
      </c>
      <c r="B33" s="148">
        <v>2</v>
      </c>
      <c r="C33" s="140">
        <f t="shared" si="0"/>
        <v>3.1746031746031744E-2</v>
      </c>
      <c r="D33" s="138">
        <f t="shared" si="1"/>
        <v>8</v>
      </c>
    </row>
    <row r="34" spans="1:8" x14ac:dyDescent="0.25">
      <c r="A34" s="138" t="s">
        <v>16</v>
      </c>
      <c r="B34" s="148">
        <v>3</v>
      </c>
      <c r="C34" s="140">
        <f t="shared" si="0"/>
        <v>4.7619047619047616E-2</v>
      </c>
      <c r="D34" s="138">
        <f t="shared" si="1"/>
        <v>6</v>
      </c>
    </row>
    <row r="35" spans="1:8" x14ac:dyDescent="0.25">
      <c r="A35" s="138" t="s">
        <v>40</v>
      </c>
      <c r="B35" s="148">
        <v>3</v>
      </c>
      <c r="C35" s="140">
        <f t="shared" si="0"/>
        <v>4.7619047619047616E-2</v>
      </c>
      <c r="D35" s="138">
        <f t="shared" si="1"/>
        <v>6</v>
      </c>
    </row>
    <row r="36" spans="1:8" x14ac:dyDescent="0.25">
      <c r="A36" s="138" t="s">
        <v>31</v>
      </c>
      <c r="B36" s="148">
        <v>5</v>
      </c>
      <c r="C36" s="140">
        <f t="shared" si="0"/>
        <v>7.9365079365079361E-2</v>
      </c>
      <c r="D36" s="138">
        <f t="shared" si="1"/>
        <v>5</v>
      </c>
    </row>
    <row r="37" spans="1:8" x14ac:dyDescent="0.25">
      <c r="A37" s="138" t="s">
        <v>21</v>
      </c>
      <c r="B37" s="148">
        <v>7</v>
      </c>
      <c r="C37" s="143">
        <f t="shared" si="0"/>
        <v>0.1111111111111111</v>
      </c>
      <c r="D37" s="141">
        <f t="shared" si="1"/>
        <v>4</v>
      </c>
    </row>
    <row r="38" spans="1:8" x14ac:dyDescent="0.25">
      <c r="A38" s="138" t="s">
        <v>23</v>
      </c>
      <c r="B38" s="148">
        <v>11</v>
      </c>
      <c r="C38" s="140">
        <f t="shared" si="0"/>
        <v>0.17460317460317459</v>
      </c>
      <c r="D38" s="138">
        <f t="shared" si="1"/>
        <v>3</v>
      </c>
    </row>
    <row r="39" spans="1:8" x14ac:dyDescent="0.25">
      <c r="A39" s="138" t="s">
        <v>38</v>
      </c>
      <c r="B39" s="148">
        <v>12</v>
      </c>
      <c r="C39" s="140">
        <f t="shared" si="0"/>
        <v>0.19047619047619047</v>
      </c>
      <c r="D39" s="148" t="s">
        <v>1279</v>
      </c>
    </row>
    <row r="40" spans="1:8" x14ac:dyDescent="0.25">
      <c r="A40" s="138" t="s">
        <v>39</v>
      </c>
      <c r="B40" s="148">
        <v>16</v>
      </c>
      <c r="C40" s="140">
        <f t="shared" si="0"/>
        <v>0.25396825396825395</v>
      </c>
      <c r="D40" s="148" t="s">
        <v>1279</v>
      </c>
    </row>
    <row r="41" spans="1:8" x14ac:dyDescent="0.25">
      <c r="A41" s="144" t="s">
        <v>1269</v>
      </c>
      <c r="B41" s="145">
        <f>SUM(B10:B40)</f>
        <v>63</v>
      </c>
      <c r="C41" s="146">
        <f>SUM(C10:C40)</f>
        <v>1</v>
      </c>
      <c r="D41" s="144"/>
    </row>
    <row r="43" spans="1:8" x14ac:dyDescent="0.25">
      <c r="A43" s="1" t="s">
        <v>1257</v>
      </c>
    </row>
    <row r="44" spans="1:8" x14ac:dyDescent="0.25">
      <c r="A44" s="191" t="s">
        <v>1270</v>
      </c>
      <c r="B44" s="191"/>
      <c r="C44" s="191"/>
      <c r="D44" s="191"/>
      <c r="E44" s="191"/>
      <c r="F44" s="191"/>
      <c r="G44" s="191"/>
      <c r="H44" s="191"/>
    </row>
    <row r="45" spans="1:8" x14ac:dyDescent="0.25">
      <c r="A45" s="147" t="s">
        <v>1271</v>
      </c>
      <c r="B45"/>
      <c r="C45"/>
      <c r="D45"/>
    </row>
    <row r="46" spans="1:8" x14ac:dyDescent="0.25">
      <c r="A46"/>
      <c r="B46"/>
      <c r="C46"/>
      <c r="D46"/>
    </row>
    <row r="47" spans="1:8" x14ac:dyDescent="0.25">
      <c r="A47"/>
      <c r="B47"/>
      <c r="C47"/>
      <c r="D47"/>
    </row>
    <row r="48" spans="1:8" x14ac:dyDescent="0.25">
      <c r="A48"/>
      <c r="B48"/>
      <c r="C48"/>
      <c r="D48"/>
    </row>
    <row r="49" spans="1:4" x14ac:dyDescent="0.25">
      <c r="A49"/>
      <c r="B49"/>
      <c r="C49"/>
      <c r="D49"/>
    </row>
    <row r="50" spans="1:4" x14ac:dyDescent="0.25">
      <c r="A50"/>
      <c r="B50"/>
      <c r="C50"/>
      <c r="D50"/>
    </row>
    <row r="51" spans="1:4" x14ac:dyDescent="0.25">
      <c r="A51"/>
      <c r="B51"/>
      <c r="C51"/>
      <c r="D51"/>
    </row>
    <row r="52" spans="1:4" x14ac:dyDescent="0.25">
      <c r="A52"/>
      <c r="B52"/>
      <c r="C52"/>
      <c r="D52"/>
    </row>
    <row r="53" spans="1:4" x14ac:dyDescent="0.25">
      <c r="A53"/>
      <c r="B53"/>
      <c r="C53"/>
      <c r="D53"/>
    </row>
    <row r="54" spans="1:4" x14ac:dyDescent="0.25">
      <c r="A54"/>
      <c r="B54"/>
      <c r="C54"/>
      <c r="D54"/>
    </row>
    <row r="55" spans="1:4" x14ac:dyDescent="0.25">
      <c r="A55"/>
      <c r="B55"/>
      <c r="C55"/>
      <c r="D55"/>
    </row>
    <row r="56" spans="1:4" x14ac:dyDescent="0.25">
      <c r="A56"/>
      <c r="B56"/>
      <c r="C56"/>
      <c r="D56"/>
    </row>
    <row r="57" spans="1:4" x14ac:dyDescent="0.25">
      <c r="A57"/>
      <c r="B57"/>
      <c r="C57"/>
      <c r="D57"/>
    </row>
    <row r="58" spans="1:4" x14ac:dyDescent="0.25">
      <c r="A58"/>
      <c r="B58"/>
      <c r="C58"/>
      <c r="D58"/>
    </row>
  </sheetData>
  <mergeCells count="1">
    <mergeCell ref="A44:H44"/>
  </mergeCells>
  <pageMargins left="0.7" right="0.7" top="0.75" bottom="0.75" header="0.3" footer="0.3"/>
  <pageSetup paperSize="9" orientation="portrait" horizontalDpi="300" verticalDpi="0" copies="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selection activeCell="A2" sqref="A2"/>
    </sheetView>
  </sheetViews>
  <sheetFormatPr baseColWidth="10" defaultRowHeight="12" x14ac:dyDescent="0.2"/>
  <cols>
    <col min="1" max="1" width="5.7109375" style="1" customWidth="1"/>
    <col min="2" max="2" width="8.140625" style="1" customWidth="1"/>
    <col min="3" max="16384" width="11.42578125" style="1"/>
  </cols>
  <sheetData>
    <row r="1" spans="1:8" ht="12.75" x14ac:dyDescent="0.2">
      <c r="A1" s="93" t="s">
        <v>1280</v>
      </c>
      <c r="B1" s="93"/>
    </row>
    <row r="2" spans="1:8" ht="12.75" x14ac:dyDescent="0.2">
      <c r="A2" s="93" t="s">
        <v>1257</v>
      </c>
    </row>
    <row r="4" spans="1:8" ht="15.75" x14ac:dyDescent="0.2">
      <c r="H4" s="132" t="s">
        <v>1280</v>
      </c>
    </row>
    <row r="5" spans="1:8" ht="12.75" x14ac:dyDescent="0.2">
      <c r="A5" s="134" t="s">
        <v>1263</v>
      </c>
      <c r="G5" s="133"/>
    </row>
    <row r="6" spans="1:8" x14ac:dyDescent="0.2">
      <c r="A6" s="134" t="s">
        <v>1281</v>
      </c>
    </row>
    <row r="7" spans="1:8" x14ac:dyDescent="0.2">
      <c r="A7" s="135" t="s">
        <v>1282</v>
      </c>
    </row>
    <row r="9" spans="1:8" ht="15" x14ac:dyDescent="0.25">
      <c r="A9"/>
      <c r="B9"/>
      <c r="C9"/>
      <c r="D9"/>
    </row>
    <row r="10" spans="1:8" x14ac:dyDescent="0.2">
      <c r="A10" s="150" t="s">
        <v>1283</v>
      </c>
      <c r="B10" s="150" t="s">
        <v>1284</v>
      </c>
      <c r="C10" s="150" t="s">
        <v>426</v>
      </c>
      <c r="D10" s="150" t="s">
        <v>38</v>
      </c>
    </row>
    <row r="11" spans="1:8" ht="15" customHeight="1" x14ac:dyDescent="0.2">
      <c r="A11" s="192">
        <v>2017</v>
      </c>
      <c r="B11" s="151" t="s">
        <v>448</v>
      </c>
      <c r="C11" s="152">
        <v>36924</v>
      </c>
      <c r="D11" s="152">
        <v>7186</v>
      </c>
    </row>
    <row r="12" spans="1:8" ht="15" customHeight="1" x14ac:dyDescent="0.2">
      <c r="A12" s="193"/>
      <c r="B12" s="151" t="s">
        <v>447</v>
      </c>
      <c r="C12" s="152">
        <v>31745</v>
      </c>
      <c r="D12" s="152">
        <v>5512</v>
      </c>
    </row>
    <row r="13" spans="1:8" ht="15" customHeight="1" x14ac:dyDescent="0.2">
      <c r="A13" s="193"/>
      <c r="B13" s="151" t="s">
        <v>446</v>
      </c>
      <c r="C13" s="152">
        <v>34872</v>
      </c>
      <c r="D13" s="152">
        <v>6676</v>
      </c>
    </row>
    <row r="14" spans="1:8" ht="15" customHeight="1" x14ac:dyDescent="0.2">
      <c r="A14" s="193"/>
      <c r="B14" s="151" t="s">
        <v>445</v>
      </c>
      <c r="C14" s="152">
        <v>32604</v>
      </c>
      <c r="D14" s="152">
        <v>6032</v>
      </c>
    </row>
    <row r="15" spans="1:8" ht="15" customHeight="1" x14ac:dyDescent="0.2">
      <c r="A15" s="193"/>
      <c r="B15" s="151" t="s">
        <v>444</v>
      </c>
      <c r="C15" s="152">
        <v>37241</v>
      </c>
      <c r="D15" s="152">
        <v>7201</v>
      </c>
    </row>
    <row r="16" spans="1:8" ht="15" customHeight="1" x14ac:dyDescent="0.2">
      <c r="A16" s="193"/>
      <c r="B16" s="151" t="s">
        <v>443</v>
      </c>
      <c r="C16" s="152">
        <v>36505</v>
      </c>
      <c r="D16" s="152">
        <v>6696</v>
      </c>
    </row>
    <row r="17" spans="1:17" ht="15" customHeight="1" x14ac:dyDescent="0.2">
      <c r="A17" s="193"/>
      <c r="B17" s="151" t="s">
        <v>442</v>
      </c>
      <c r="C17" s="152">
        <v>36533</v>
      </c>
      <c r="D17" s="152">
        <v>6514</v>
      </c>
    </row>
    <row r="18" spans="1:17" ht="15" customHeight="1" x14ac:dyDescent="0.2">
      <c r="A18" s="193"/>
      <c r="B18" s="151" t="s">
        <v>441</v>
      </c>
      <c r="C18" s="152">
        <v>36201</v>
      </c>
      <c r="D18" s="152">
        <v>6514</v>
      </c>
    </row>
    <row r="19" spans="1:17" ht="15" customHeight="1" x14ac:dyDescent="0.2">
      <c r="A19" s="193"/>
      <c r="B19" s="151" t="s">
        <v>440</v>
      </c>
      <c r="C19" s="152">
        <v>35318</v>
      </c>
      <c r="D19" s="152">
        <v>6800</v>
      </c>
    </row>
    <row r="20" spans="1:17" ht="15" customHeight="1" x14ac:dyDescent="0.2">
      <c r="A20" s="193"/>
      <c r="B20" s="151" t="s">
        <v>439</v>
      </c>
      <c r="C20" s="152">
        <v>36490</v>
      </c>
      <c r="D20" s="152">
        <v>7226</v>
      </c>
    </row>
    <row r="21" spans="1:17" ht="15" customHeight="1" x14ac:dyDescent="0.2">
      <c r="A21" s="193"/>
      <c r="B21" s="151" t="s">
        <v>437</v>
      </c>
      <c r="C21" s="152">
        <v>35770</v>
      </c>
      <c r="D21" s="152">
        <v>7297</v>
      </c>
    </row>
    <row r="22" spans="1:17" ht="15" customHeight="1" x14ac:dyDescent="0.2">
      <c r="A22" s="194"/>
      <c r="B22" s="151" t="s">
        <v>450</v>
      </c>
      <c r="C22" s="152">
        <v>41188</v>
      </c>
      <c r="D22" s="152">
        <v>8283</v>
      </c>
      <c r="I22" s="150" t="s">
        <v>426</v>
      </c>
      <c r="J22" s="150" t="s">
        <v>38</v>
      </c>
    </row>
    <row r="23" spans="1:17" x14ac:dyDescent="0.2">
      <c r="A23" s="195">
        <v>2018</v>
      </c>
      <c r="B23" s="151" t="s">
        <v>448</v>
      </c>
      <c r="C23" s="152">
        <v>38418</v>
      </c>
      <c r="D23" s="152">
        <v>7433</v>
      </c>
      <c r="G23" s="195" t="s">
        <v>1285</v>
      </c>
      <c r="H23" s="151" t="s">
        <v>448</v>
      </c>
      <c r="I23" s="153">
        <f t="shared" ref="I23:J34" si="0">C23/C11-1</f>
        <v>4.046148846278852E-2</v>
      </c>
      <c r="J23" s="153">
        <f t="shared" si="0"/>
        <v>3.43723907598108E-2</v>
      </c>
    </row>
    <row r="24" spans="1:17" ht="15" customHeight="1" x14ac:dyDescent="0.25">
      <c r="A24" s="196"/>
      <c r="B24" s="151" t="s">
        <v>447</v>
      </c>
      <c r="C24" s="152">
        <v>33440</v>
      </c>
      <c r="D24" s="152">
        <v>6417</v>
      </c>
      <c r="G24" s="196"/>
      <c r="H24" s="151" t="s">
        <v>447</v>
      </c>
      <c r="I24" s="153">
        <f t="shared" si="0"/>
        <v>5.3394235312647753E-2</v>
      </c>
      <c r="J24" s="153">
        <f t="shared" si="0"/>
        <v>0.16418722786647311</v>
      </c>
      <c r="M24"/>
      <c r="N24"/>
    </row>
    <row r="25" spans="1:17" ht="15" customHeight="1" x14ac:dyDescent="0.25">
      <c r="A25" s="196"/>
      <c r="B25" s="151" t="s">
        <v>446</v>
      </c>
      <c r="C25" s="152">
        <v>33956</v>
      </c>
      <c r="D25" s="152">
        <v>6272</v>
      </c>
      <c r="G25" s="196"/>
      <c r="H25" s="151" t="s">
        <v>446</v>
      </c>
      <c r="I25" s="153">
        <f t="shared" si="0"/>
        <v>-2.6267492544161497E-2</v>
      </c>
      <c r="J25" s="153">
        <f t="shared" si="0"/>
        <v>-6.0515278609946099E-2</v>
      </c>
      <c r="L25" s="1" t="s">
        <v>1257</v>
      </c>
      <c r="M25"/>
      <c r="N25"/>
    </row>
    <row r="26" spans="1:17" ht="15" customHeight="1" x14ac:dyDescent="0.2">
      <c r="A26" s="196"/>
      <c r="B26" s="151" t="s">
        <v>445</v>
      </c>
      <c r="C26" s="152">
        <v>38396</v>
      </c>
      <c r="D26" s="152">
        <v>8159</v>
      </c>
      <c r="G26" s="196"/>
      <c r="H26" s="151" t="s">
        <v>445</v>
      </c>
      <c r="I26" s="153">
        <f t="shared" si="0"/>
        <v>0.17764691448901981</v>
      </c>
      <c r="J26" s="153">
        <f t="shared" si="0"/>
        <v>0.35261936339522548</v>
      </c>
      <c r="L26" s="191" t="s">
        <v>1270</v>
      </c>
      <c r="M26" s="191"/>
      <c r="N26" s="191"/>
      <c r="O26" s="191"/>
      <c r="P26" s="191"/>
      <c r="Q26" s="191"/>
    </row>
    <row r="27" spans="1:17" ht="15" customHeight="1" x14ac:dyDescent="0.2">
      <c r="A27" s="196"/>
      <c r="B27" s="151" t="s">
        <v>444</v>
      </c>
      <c r="C27" s="152">
        <v>38533</v>
      </c>
      <c r="D27" s="152">
        <v>7817</v>
      </c>
      <c r="G27" s="196"/>
      <c r="H27" s="151" t="s">
        <v>444</v>
      </c>
      <c r="I27" s="153">
        <f t="shared" si="0"/>
        <v>3.4692945946671605E-2</v>
      </c>
      <c r="J27" s="153">
        <f t="shared" si="0"/>
        <v>8.5543674489654276E-2</v>
      </c>
      <c r="L27" s="191"/>
      <c r="M27" s="191"/>
      <c r="N27" s="191"/>
      <c r="O27" s="191"/>
      <c r="P27" s="191"/>
      <c r="Q27" s="191"/>
    </row>
    <row r="28" spans="1:17" ht="15" customHeight="1" x14ac:dyDescent="0.2">
      <c r="A28" s="196"/>
      <c r="B28" s="151" t="s">
        <v>443</v>
      </c>
      <c r="C28" s="152">
        <v>38929</v>
      </c>
      <c r="D28" s="152">
        <v>8142</v>
      </c>
      <c r="G28" s="196"/>
      <c r="H28" s="151" t="s">
        <v>443</v>
      </c>
      <c r="I28" s="153">
        <f t="shared" si="0"/>
        <v>6.6401862758526331E-2</v>
      </c>
      <c r="J28" s="153">
        <f t="shared" si="0"/>
        <v>0.21594982078853042</v>
      </c>
      <c r="L28" s="191"/>
      <c r="M28" s="191"/>
      <c r="N28" s="191"/>
      <c r="O28" s="191"/>
      <c r="P28" s="191"/>
      <c r="Q28" s="191"/>
    </row>
    <row r="29" spans="1:17" ht="15" customHeight="1" x14ac:dyDescent="0.2">
      <c r="A29" s="196"/>
      <c r="B29" s="151" t="s">
        <v>442</v>
      </c>
      <c r="C29" s="152">
        <v>38352</v>
      </c>
      <c r="D29" s="152">
        <v>7468</v>
      </c>
      <c r="G29" s="196"/>
      <c r="H29" s="151" t="s">
        <v>442</v>
      </c>
      <c r="I29" s="153">
        <f t="shared" si="0"/>
        <v>4.9790600279199682E-2</v>
      </c>
      <c r="J29" s="153">
        <f t="shared" si="0"/>
        <v>0.14645379183297513</v>
      </c>
      <c r="L29" s="1" t="s">
        <v>1271</v>
      </c>
      <c r="M29" s="154"/>
      <c r="N29" s="154"/>
      <c r="O29" s="154"/>
      <c r="P29" s="154"/>
      <c r="Q29" s="154"/>
    </row>
    <row r="30" spans="1:17" ht="15" customHeight="1" x14ac:dyDescent="0.25">
      <c r="A30" s="196"/>
      <c r="B30" s="151" t="s">
        <v>441</v>
      </c>
      <c r="C30" s="152">
        <v>39496</v>
      </c>
      <c r="D30" s="152">
        <v>8133</v>
      </c>
      <c r="G30" s="196"/>
      <c r="H30" s="151" t="s">
        <v>441</v>
      </c>
      <c r="I30" s="153">
        <f t="shared" si="0"/>
        <v>9.1019585094334499E-2</v>
      </c>
      <c r="J30" s="153">
        <f t="shared" si="0"/>
        <v>0.24854160270187298</v>
      </c>
      <c r="M30"/>
      <c r="N30"/>
    </row>
    <row r="31" spans="1:17" ht="15" customHeight="1" x14ac:dyDescent="0.25">
      <c r="A31" s="196"/>
      <c r="B31" s="151" t="s">
        <v>440</v>
      </c>
      <c r="C31" s="152">
        <v>36562</v>
      </c>
      <c r="D31" s="152">
        <v>7964</v>
      </c>
      <c r="G31" s="196"/>
      <c r="H31" s="151" t="s">
        <v>440</v>
      </c>
      <c r="I31" s="153">
        <f t="shared" si="0"/>
        <v>3.5222832549974603E-2</v>
      </c>
      <c r="J31" s="153">
        <f t="shared" si="0"/>
        <v>0.17117647058823526</v>
      </c>
      <c r="M31"/>
      <c r="N31"/>
    </row>
    <row r="32" spans="1:17" ht="15" customHeight="1" x14ac:dyDescent="0.25">
      <c r="A32" s="196"/>
      <c r="B32" s="151" t="s">
        <v>439</v>
      </c>
      <c r="C32" s="152">
        <v>41641</v>
      </c>
      <c r="D32" s="152">
        <v>8764</v>
      </c>
      <c r="G32" s="196"/>
      <c r="H32" s="151" t="s">
        <v>439</v>
      </c>
      <c r="I32" s="153">
        <f t="shared" si="0"/>
        <v>0.14116196218141952</v>
      </c>
      <c r="J32" s="153">
        <f t="shared" si="0"/>
        <v>0.21284251314696934</v>
      </c>
      <c r="M32"/>
      <c r="N32"/>
    </row>
    <row r="33" spans="1:14" ht="15" customHeight="1" x14ac:dyDescent="0.25">
      <c r="A33" s="196"/>
      <c r="B33" s="151" t="s">
        <v>437</v>
      </c>
      <c r="C33" s="152">
        <v>39689</v>
      </c>
      <c r="D33" s="152">
        <v>7779</v>
      </c>
      <c r="G33" s="196"/>
      <c r="H33" s="151" t="s">
        <v>437</v>
      </c>
      <c r="I33" s="153">
        <f t="shared" si="0"/>
        <v>0.10956108470785564</v>
      </c>
      <c r="J33" s="153">
        <f t="shared" si="0"/>
        <v>6.6054542962861396E-2</v>
      </c>
      <c r="M33"/>
      <c r="N33"/>
    </row>
    <row r="34" spans="1:14" ht="15" x14ac:dyDescent="0.25">
      <c r="A34" s="197"/>
      <c r="B34" s="151" t="s">
        <v>450</v>
      </c>
      <c r="C34" s="152">
        <v>45877</v>
      </c>
      <c r="D34" s="152">
        <v>9822</v>
      </c>
      <c r="G34" s="197"/>
      <c r="H34" s="151" t="s">
        <v>450</v>
      </c>
      <c r="I34" s="153">
        <f t="shared" si="0"/>
        <v>0.11384383801107112</v>
      </c>
      <c r="J34" s="153">
        <f t="shared" si="0"/>
        <v>0.1858022455632018</v>
      </c>
      <c r="M34"/>
      <c r="N34"/>
    </row>
    <row r="35" spans="1:14" ht="15" x14ac:dyDescent="0.25">
      <c r="A35" s="195">
        <v>2019</v>
      </c>
      <c r="B35" s="151" t="s">
        <v>448</v>
      </c>
      <c r="C35" s="152">
        <v>41099</v>
      </c>
      <c r="D35" s="152">
        <v>8758</v>
      </c>
      <c r="G35" s="155" t="s">
        <v>1286</v>
      </c>
      <c r="H35" s="151" t="s">
        <v>448</v>
      </c>
      <c r="I35" s="153">
        <f>C35/C23-1</f>
        <v>6.9784996616169437E-2</v>
      </c>
      <c r="J35" s="153">
        <f>D35/D23-1</f>
        <v>0.17825911475850931</v>
      </c>
      <c r="K35" s="153"/>
      <c r="M35"/>
      <c r="N35"/>
    </row>
    <row r="36" spans="1:14" x14ac:dyDescent="0.2">
      <c r="A36" s="196"/>
      <c r="B36" s="151" t="s">
        <v>447</v>
      </c>
      <c r="C36" s="152"/>
      <c r="D36" s="152"/>
      <c r="G36" s="156"/>
      <c r="H36" s="151" t="s">
        <v>447</v>
      </c>
    </row>
    <row r="37" spans="1:14" x14ac:dyDescent="0.2">
      <c r="A37" s="196"/>
      <c r="B37" s="151" t="s">
        <v>446</v>
      </c>
      <c r="C37" s="152"/>
      <c r="D37" s="152"/>
      <c r="G37" s="156"/>
      <c r="H37" s="151" t="s">
        <v>446</v>
      </c>
    </row>
    <row r="38" spans="1:14" x14ac:dyDescent="0.2">
      <c r="A38" s="196"/>
      <c r="B38" s="151" t="s">
        <v>445</v>
      </c>
      <c r="C38" s="152"/>
      <c r="D38" s="152"/>
      <c r="G38" s="156"/>
      <c r="H38" s="151" t="s">
        <v>445</v>
      </c>
    </row>
    <row r="39" spans="1:14" x14ac:dyDescent="0.2">
      <c r="A39" s="196"/>
      <c r="B39" s="151" t="s">
        <v>444</v>
      </c>
      <c r="C39" s="152"/>
      <c r="D39" s="152"/>
      <c r="G39" s="156"/>
      <c r="H39" s="151" t="s">
        <v>444</v>
      </c>
    </row>
    <row r="40" spans="1:14" x14ac:dyDescent="0.2">
      <c r="A40" s="196"/>
      <c r="B40" s="151" t="s">
        <v>443</v>
      </c>
      <c r="C40" s="152"/>
      <c r="D40" s="152"/>
      <c r="G40" s="156"/>
      <c r="H40" s="151" t="s">
        <v>443</v>
      </c>
    </row>
    <row r="41" spans="1:14" ht="15" x14ac:dyDescent="0.25">
      <c r="A41" s="196"/>
      <c r="B41" s="151" t="s">
        <v>442</v>
      </c>
      <c r="C41" s="152"/>
      <c r="D41" s="152"/>
      <c r="E41"/>
      <c r="F41"/>
      <c r="G41" s="156"/>
      <c r="H41" s="151" t="s">
        <v>442</v>
      </c>
      <c r="I41"/>
    </row>
    <row r="42" spans="1:14" ht="15" x14ac:dyDescent="0.25">
      <c r="A42" s="196"/>
      <c r="B42" s="151" t="s">
        <v>441</v>
      </c>
      <c r="C42" s="152"/>
      <c r="D42" s="152"/>
      <c r="E42"/>
      <c r="F42"/>
      <c r="G42" s="156"/>
      <c r="H42" s="151" t="s">
        <v>441</v>
      </c>
      <c r="I42"/>
    </row>
    <row r="43" spans="1:14" ht="15" x14ac:dyDescent="0.25">
      <c r="A43" s="196"/>
      <c r="B43" s="151" t="s">
        <v>440</v>
      </c>
      <c r="C43" s="152"/>
      <c r="D43" s="152"/>
      <c r="E43"/>
      <c r="F43"/>
      <c r="G43" s="156"/>
      <c r="H43" s="151" t="s">
        <v>440</v>
      </c>
      <c r="I43"/>
    </row>
    <row r="44" spans="1:14" ht="15" x14ac:dyDescent="0.25">
      <c r="A44" s="196"/>
      <c r="B44" s="151" t="s">
        <v>439</v>
      </c>
      <c r="C44" s="152"/>
      <c r="D44" s="152"/>
      <c r="E44"/>
      <c r="F44"/>
      <c r="G44" s="156"/>
      <c r="H44" s="151" t="s">
        <v>439</v>
      </c>
      <c r="I44"/>
    </row>
    <row r="45" spans="1:14" ht="15" x14ac:dyDescent="0.25">
      <c r="A45" s="196"/>
      <c r="B45" s="151" t="s">
        <v>437</v>
      </c>
      <c r="C45" s="152"/>
      <c r="D45" s="152"/>
      <c r="E45"/>
      <c r="F45"/>
      <c r="G45" s="156"/>
      <c r="H45" s="151" t="s">
        <v>437</v>
      </c>
      <c r="I45"/>
    </row>
    <row r="46" spans="1:14" ht="15" x14ac:dyDescent="0.25">
      <c r="A46" s="197"/>
      <c r="B46" s="151" t="s">
        <v>450</v>
      </c>
      <c r="C46" s="152"/>
      <c r="D46" s="152"/>
      <c r="E46"/>
      <c r="F46"/>
      <c r="G46" s="157"/>
      <c r="H46" s="151" t="s">
        <v>450</v>
      </c>
      <c r="I46"/>
    </row>
    <row r="47" spans="1:14" ht="15" x14ac:dyDescent="0.25">
      <c r="A47"/>
      <c r="B47"/>
      <c r="C47"/>
      <c r="D47"/>
      <c r="E47"/>
      <c r="F47"/>
      <c r="G47"/>
      <c r="H47"/>
      <c r="I47"/>
    </row>
    <row r="48" spans="1:14" ht="15" x14ac:dyDescent="0.25">
      <c r="A48"/>
      <c r="B48"/>
      <c r="C48"/>
      <c r="D48"/>
      <c r="E48"/>
      <c r="F48"/>
      <c r="G48"/>
      <c r="H48"/>
      <c r="I48"/>
    </row>
    <row r="49" spans="1:9" ht="15" x14ac:dyDescent="0.25">
      <c r="A49"/>
      <c r="B49"/>
      <c r="C49"/>
      <c r="D49"/>
      <c r="E49"/>
      <c r="F49"/>
      <c r="G49"/>
      <c r="H49"/>
      <c r="I49"/>
    </row>
    <row r="50" spans="1:9" ht="15" x14ac:dyDescent="0.25">
      <c r="A50"/>
      <c r="B50"/>
      <c r="C50"/>
      <c r="D50"/>
      <c r="E50"/>
      <c r="F50"/>
      <c r="G50"/>
      <c r="H50"/>
      <c r="I50"/>
    </row>
    <row r="51" spans="1:9" ht="15" x14ac:dyDescent="0.25">
      <c r="A51"/>
      <c r="B51"/>
      <c r="C51"/>
      <c r="D51"/>
      <c r="E51"/>
      <c r="F51"/>
      <c r="G51"/>
      <c r="H51"/>
      <c r="I51"/>
    </row>
    <row r="52" spans="1:9" ht="15" x14ac:dyDescent="0.25">
      <c r="A52"/>
      <c r="B52"/>
      <c r="C52"/>
      <c r="D52"/>
      <c r="E52"/>
      <c r="F52"/>
      <c r="G52"/>
      <c r="H52"/>
      <c r="I52"/>
    </row>
    <row r="53" spans="1:9" ht="15" x14ac:dyDescent="0.25">
      <c r="A53"/>
      <c r="B53"/>
      <c r="C53"/>
      <c r="D53"/>
      <c r="E53"/>
      <c r="F53"/>
      <c r="G53"/>
      <c r="H53"/>
      <c r="I53"/>
    </row>
    <row r="54" spans="1:9" ht="15" x14ac:dyDescent="0.25">
      <c r="A54"/>
      <c r="B54"/>
      <c r="C54"/>
      <c r="D54"/>
      <c r="E54"/>
      <c r="F54"/>
      <c r="G54"/>
      <c r="H54"/>
      <c r="I54"/>
    </row>
    <row r="55" spans="1:9" ht="15" x14ac:dyDescent="0.25">
      <c r="A55"/>
      <c r="B55"/>
      <c r="C55"/>
      <c r="D55"/>
      <c r="E55"/>
      <c r="F55"/>
      <c r="G55"/>
      <c r="H55"/>
      <c r="I55"/>
    </row>
    <row r="56" spans="1:9" ht="15" x14ac:dyDescent="0.25">
      <c r="A56"/>
      <c r="B56"/>
      <c r="C56"/>
      <c r="D56"/>
      <c r="E56"/>
      <c r="F56"/>
      <c r="G56"/>
      <c r="H56"/>
      <c r="I56"/>
    </row>
    <row r="57" spans="1:9" ht="15" x14ac:dyDescent="0.25">
      <c r="A57"/>
      <c r="B57"/>
      <c r="C57"/>
      <c r="D57"/>
      <c r="E57"/>
      <c r="F57"/>
      <c r="G57"/>
      <c r="H57"/>
      <c r="I57"/>
    </row>
    <row r="58" spans="1:9" ht="15" x14ac:dyDescent="0.25">
      <c r="A58"/>
      <c r="B58"/>
      <c r="C58"/>
      <c r="D58"/>
      <c r="E58"/>
      <c r="F58"/>
      <c r="G58"/>
      <c r="H58"/>
      <c r="I58"/>
    </row>
    <row r="59" spans="1:9" ht="15" x14ac:dyDescent="0.25">
      <c r="A59"/>
      <c r="B59"/>
      <c r="C59"/>
      <c r="D59"/>
      <c r="E59"/>
      <c r="F59"/>
      <c r="G59"/>
      <c r="H59"/>
      <c r="I59"/>
    </row>
    <row r="60" spans="1:9" ht="15" x14ac:dyDescent="0.25">
      <c r="A60"/>
      <c r="B60"/>
      <c r="C60"/>
      <c r="D60"/>
      <c r="E60"/>
      <c r="F60"/>
      <c r="G60"/>
      <c r="H60"/>
      <c r="I60"/>
    </row>
    <row r="61" spans="1:9" ht="15" x14ac:dyDescent="0.25">
      <c r="A61"/>
      <c r="B61"/>
      <c r="C61"/>
      <c r="D61"/>
      <c r="E61"/>
      <c r="F61"/>
      <c r="G61"/>
      <c r="H61"/>
      <c r="I61"/>
    </row>
    <row r="62" spans="1:9" ht="15" x14ac:dyDescent="0.25">
      <c r="A62"/>
      <c r="B62"/>
      <c r="C62"/>
      <c r="D62"/>
      <c r="E62"/>
      <c r="F62"/>
      <c r="G62"/>
      <c r="H62"/>
      <c r="I62"/>
    </row>
    <row r="63" spans="1:9" ht="15" x14ac:dyDescent="0.25">
      <c r="A63"/>
      <c r="B63"/>
      <c r="C63"/>
      <c r="D63"/>
      <c r="E63"/>
      <c r="F63"/>
      <c r="G63"/>
      <c r="H63"/>
      <c r="I63"/>
    </row>
    <row r="64" spans="1:9" ht="15" x14ac:dyDescent="0.25">
      <c r="A64"/>
      <c r="B64"/>
      <c r="C64"/>
      <c r="D64"/>
      <c r="E64"/>
      <c r="F64"/>
      <c r="G64"/>
      <c r="H64"/>
      <c r="I64"/>
    </row>
  </sheetData>
  <mergeCells count="5">
    <mergeCell ref="A11:A22"/>
    <mergeCell ref="A23:A34"/>
    <mergeCell ref="G23:G34"/>
    <mergeCell ref="L26:Q28"/>
    <mergeCell ref="A35:A46"/>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workbookViewId="0">
      <selection activeCell="A2" sqref="A2"/>
    </sheetView>
  </sheetViews>
  <sheetFormatPr baseColWidth="10" defaultRowHeight="12" x14ac:dyDescent="0.2"/>
  <cols>
    <col min="1" max="1" width="5.7109375" style="1" customWidth="1"/>
    <col min="2" max="2" width="8.140625" style="1" customWidth="1"/>
    <col min="3" max="16384" width="11.42578125" style="1"/>
  </cols>
  <sheetData>
    <row r="1" spans="1:7" ht="12.75" x14ac:dyDescent="0.2">
      <c r="A1" s="93" t="s">
        <v>1280</v>
      </c>
    </row>
    <row r="2" spans="1:7" ht="12.75" x14ac:dyDescent="0.2">
      <c r="A2" s="93" t="s">
        <v>1257</v>
      </c>
    </row>
    <row r="4" spans="1:7" ht="15.75" x14ac:dyDescent="0.2">
      <c r="G4" s="132" t="s">
        <v>1280</v>
      </c>
    </row>
    <row r="6" spans="1:7" ht="12.75" x14ac:dyDescent="0.2">
      <c r="A6" s="134" t="s">
        <v>1277</v>
      </c>
      <c r="G6" s="133"/>
    </row>
    <row r="7" spans="1:7" x14ac:dyDescent="0.2">
      <c r="A7" s="134" t="s">
        <v>1281</v>
      </c>
    </row>
    <row r="8" spans="1:7" x14ac:dyDescent="0.2">
      <c r="A8" s="135" t="s">
        <v>1282</v>
      </c>
    </row>
    <row r="10" spans="1:7" ht="15" x14ac:dyDescent="0.25">
      <c r="A10"/>
      <c r="B10"/>
      <c r="C10"/>
      <c r="D10"/>
    </row>
    <row r="11" spans="1:7" x14ac:dyDescent="0.2">
      <c r="A11" s="150" t="s">
        <v>1283</v>
      </c>
      <c r="B11" s="150" t="s">
        <v>1284</v>
      </c>
      <c r="C11" s="150" t="s">
        <v>426</v>
      </c>
      <c r="D11" s="150" t="s">
        <v>38</v>
      </c>
    </row>
    <row r="12" spans="1:7" ht="15" customHeight="1" x14ac:dyDescent="0.2">
      <c r="A12" s="192">
        <v>2017</v>
      </c>
      <c r="B12" s="151" t="s">
        <v>448</v>
      </c>
      <c r="C12" s="158">
        <v>77</v>
      </c>
      <c r="D12" s="158">
        <v>13</v>
      </c>
    </row>
    <row r="13" spans="1:7" ht="15" customHeight="1" x14ac:dyDescent="0.2">
      <c r="A13" s="193"/>
      <c r="B13" s="151" t="s">
        <v>447</v>
      </c>
      <c r="C13" s="158">
        <v>74</v>
      </c>
      <c r="D13" s="158">
        <v>13</v>
      </c>
    </row>
    <row r="14" spans="1:7" ht="15" customHeight="1" x14ac:dyDescent="0.2">
      <c r="A14" s="193"/>
      <c r="B14" s="151" t="s">
        <v>446</v>
      </c>
      <c r="C14" s="158">
        <v>74</v>
      </c>
      <c r="D14" s="158">
        <v>10</v>
      </c>
    </row>
    <row r="15" spans="1:7" ht="15" customHeight="1" x14ac:dyDescent="0.2">
      <c r="A15" s="193"/>
      <c r="B15" s="151" t="s">
        <v>445</v>
      </c>
      <c r="C15" s="158">
        <v>68</v>
      </c>
      <c r="D15" s="158">
        <v>10</v>
      </c>
    </row>
    <row r="16" spans="1:7" ht="15" customHeight="1" x14ac:dyDescent="0.2">
      <c r="A16" s="193"/>
      <c r="B16" s="151" t="s">
        <v>444</v>
      </c>
      <c r="C16" s="158">
        <v>74</v>
      </c>
      <c r="D16" s="158">
        <v>11</v>
      </c>
    </row>
    <row r="17" spans="1:17" ht="15" customHeight="1" x14ac:dyDescent="0.2">
      <c r="A17" s="193"/>
      <c r="B17" s="151" t="s">
        <v>443</v>
      </c>
      <c r="C17" s="158">
        <v>77</v>
      </c>
      <c r="D17" s="158">
        <v>13</v>
      </c>
    </row>
    <row r="18" spans="1:17" ht="15" customHeight="1" x14ac:dyDescent="0.2">
      <c r="A18" s="193"/>
      <c r="B18" s="151" t="s">
        <v>442</v>
      </c>
      <c r="C18" s="158">
        <v>75</v>
      </c>
      <c r="D18" s="158">
        <v>15</v>
      </c>
    </row>
    <row r="19" spans="1:17" ht="15" customHeight="1" x14ac:dyDescent="0.2">
      <c r="A19" s="193"/>
      <c r="B19" s="151" t="s">
        <v>441</v>
      </c>
      <c r="C19" s="158">
        <v>76</v>
      </c>
      <c r="D19" s="158">
        <v>16</v>
      </c>
    </row>
    <row r="20" spans="1:17" ht="15" customHeight="1" x14ac:dyDescent="0.2">
      <c r="A20" s="193"/>
      <c r="B20" s="151" t="s">
        <v>440</v>
      </c>
      <c r="C20" s="158">
        <v>69</v>
      </c>
      <c r="D20" s="158">
        <v>12</v>
      </c>
    </row>
    <row r="21" spans="1:17" ht="15" customHeight="1" x14ac:dyDescent="0.2">
      <c r="A21" s="193"/>
      <c r="B21" s="151" t="s">
        <v>439</v>
      </c>
      <c r="C21" s="158">
        <v>70</v>
      </c>
      <c r="D21" s="158">
        <v>13</v>
      </c>
    </row>
    <row r="22" spans="1:17" ht="15" customHeight="1" x14ac:dyDescent="0.2">
      <c r="A22" s="193"/>
      <c r="B22" s="151" t="s">
        <v>437</v>
      </c>
      <c r="C22" s="158">
        <v>75</v>
      </c>
      <c r="D22" s="158">
        <v>12</v>
      </c>
    </row>
    <row r="23" spans="1:17" ht="15" customHeight="1" x14ac:dyDescent="0.2">
      <c r="A23" s="194"/>
      <c r="B23" s="151" t="s">
        <v>450</v>
      </c>
      <c r="C23" s="158">
        <v>110</v>
      </c>
      <c r="D23" s="158">
        <v>20</v>
      </c>
      <c r="I23" s="150" t="s">
        <v>426</v>
      </c>
      <c r="J23" s="150" t="s">
        <v>38</v>
      </c>
    </row>
    <row r="24" spans="1:17" ht="12.75" x14ac:dyDescent="0.2">
      <c r="A24" s="195">
        <v>2018</v>
      </c>
      <c r="B24" s="151" t="s">
        <v>448</v>
      </c>
      <c r="C24" s="158">
        <v>66</v>
      </c>
      <c r="D24" s="158">
        <v>14</v>
      </c>
      <c r="G24" s="195" t="s">
        <v>1285</v>
      </c>
      <c r="H24" s="159" t="s">
        <v>448</v>
      </c>
      <c r="I24" s="153">
        <f t="shared" ref="I24:J35" si="0">C24/C12-1</f>
        <v>-0.1428571428571429</v>
      </c>
      <c r="J24" s="153">
        <f t="shared" si="0"/>
        <v>7.6923076923076872E-2</v>
      </c>
    </row>
    <row r="25" spans="1:17" ht="15" customHeight="1" x14ac:dyDescent="0.2">
      <c r="A25" s="196"/>
      <c r="B25" s="151" t="s">
        <v>447</v>
      </c>
      <c r="C25" s="158">
        <v>50</v>
      </c>
      <c r="D25" s="158">
        <v>11</v>
      </c>
      <c r="G25" s="196"/>
      <c r="H25" s="159" t="s">
        <v>447</v>
      </c>
      <c r="I25" s="153">
        <f t="shared" si="0"/>
        <v>-0.32432432432432434</v>
      </c>
      <c r="J25" s="153">
        <f t="shared" si="0"/>
        <v>-0.15384615384615385</v>
      </c>
    </row>
    <row r="26" spans="1:17" ht="15" customHeight="1" x14ac:dyDescent="0.25">
      <c r="A26" s="196"/>
      <c r="B26" s="151" t="s">
        <v>446</v>
      </c>
      <c r="C26" s="158">
        <v>59</v>
      </c>
      <c r="D26" s="158">
        <v>13</v>
      </c>
      <c r="G26" s="196"/>
      <c r="H26" s="159" t="s">
        <v>446</v>
      </c>
      <c r="I26" s="153">
        <f t="shared" si="0"/>
        <v>-0.20270270270270274</v>
      </c>
      <c r="J26" s="153">
        <f t="shared" si="0"/>
        <v>0.30000000000000004</v>
      </c>
      <c r="L26" s="1" t="s">
        <v>1257</v>
      </c>
      <c r="M26"/>
      <c r="N26"/>
    </row>
    <row r="27" spans="1:17" ht="15" customHeight="1" x14ac:dyDescent="0.2">
      <c r="A27" s="196"/>
      <c r="B27" s="151" t="s">
        <v>445</v>
      </c>
      <c r="C27" s="158">
        <v>57</v>
      </c>
      <c r="D27" s="158">
        <v>14</v>
      </c>
      <c r="G27" s="196"/>
      <c r="H27" s="159" t="s">
        <v>445</v>
      </c>
      <c r="I27" s="153">
        <f t="shared" si="0"/>
        <v>-0.16176470588235292</v>
      </c>
      <c r="J27" s="153">
        <f t="shared" si="0"/>
        <v>0.39999999999999991</v>
      </c>
      <c r="L27" s="191" t="s">
        <v>1270</v>
      </c>
      <c r="M27" s="191"/>
      <c r="N27" s="191"/>
      <c r="O27" s="191"/>
      <c r="P27" s="191"/>
      <c r="Q27" s="191"/>
    </row>
    <row r="28" spans="1:17" ht="15" customHeight="1" x14ac:dyDescent="0.2">
      <c r="A28" s="196"/>
      <c r="B28" s="151" t="s">
        <v>444</v>
      </c>
      <c r="C28" s="158">
        <v>64</v>
      </c>
      <c r="D28" s="158">
        <v>15</v>
      </c>
      <c r="G28" s="196"/>
      <c r="H28" s="159" t="s">
        <v>444</v>
      </c>
      <c r="I28" s="153">
        <f t="shared" si="0"/>
        <v>-0.13513513513513509</v>
      </c>
      <c r="J28" s="153">
        <f t="shared" si="0"/>
        <v>0.36363636363636354</v>
      </c>
      <c r="L28" s="191"/>
      <c r="M28" s="191"/>
      <c r="N28" s="191"/>
      <c r="O28" s="191"/>
      <c r="P28" s="191"/>
      <c r="Q28" s="191"/>
    </row>
    <row r="29" spans="1:17" ht="15" customHeight="1" x14ac:dyDescent="0.2">
      <c r="A29" s="196"/>
      <c r="B29" s="151" t="s">
        <v>443</v>
      </c>
      <c r="C29" s="158">
        <v>63</v>
      </c>
      <c r="D29" s="158">
        <v>13</v>
      </c>
      <c r="G29" s="196"/>
      <c r="H29" s="159" t="s">
        <v>443</v>
      </c>
      <c r="I29" s="153">
        <f t="shared" si="0"/>
        <v>-0.18181818181818177</v>
      </c>
      <c r="J29" s="153">
        <f t="shared" si="0"/>
        <v>0</v>
      </c>
      <c r="L29" s="191"/>
      <c r="M29" s="191"/>
      <c r="N29" s="191"/>
      <c r="O29" s="191"/>
      <c r="P29" s="191"/>
      <c r="Q29" s="191"/>
    </row>
    <row r="30" spans="1:17" ht="15" customHeight="1" x14ac:dyDescent="0.2">
      <c r="A30" s="196"/>
      <c r="B30" s="151" t="s">
        <v>442</v>
      </c>
      <c r="C30" s="158">
        <v>59</v>
      </c>
      <c r="D30" s="158">
        <v>9</v>
      </c>
      <c r="G30" s="196"/>
      <c r="H30" s="159" t="s">
        <v>442</v>
      </c>
      <c r="I30" s="153">
        <f t="shared" si="0"/>
        <v>-0.21333333333333337</v>
      </c>
      <c r="J30" s="153">
        <f t="shared" si="0"/>
        <v>-0.4</v>
      </c>
      <c r="L30" s="1" t="s">
        <v>1271</v>
      </c>
      <c r="M30" s="154"/>
      <c r="N30" s="154"/>
      <c r="O30" s="154"/>
      <c r="P30" s="154"/>
      <c r="Q30" s="154"/>
    </row>
    <row r="31" spans="1:17" ht="15" customHeight="1" x14ac:dyDescent="0.2">
      <c r="A31" s="196"/>
      <c r="B31" s="151" t="s">
        <v>441</v>
      </c>
      <c r="C31" s="158">
        <v>53</v>
      </c>
      <c r="D31" s="158">
        <v>9</v>
      </c>
      <c r="G31" s="196"/>
      <c r="H31" s="159" t="s">
        <v>441</v>
      </c>
      <c r="I31" s="153">
        <f t="shared" si="0"/>
        <v>-0.30263157894736847</v>
      </c>
      <c r="J31" s="153">
        <f t="shared" si="0"/>
        <v>-0.4375</v>
      </c>
    </row>
    <row r="32" spans="1:17" ht="15" customHeight="1" x14ac:dyDescent="0.2">
      <c r="A32" s="196"/>
      <c r="B32" s="151" t="s">
        <v>440</v>
      </c>
      <c r="C32" s="158">
        <v>52</v>
      </c>
      <c r="D32" s="158">
        <v>8</v>
      </c>
      <c r="G32" s="196"/>
      <c r="H32" s="159" t="s">
        <v>440</v>
      </c>
      <c r="I32" s="153">
        <f t="shared" si="0"/>
        <v>-0.24637681159420288</v>
      </c>
      <c r="J32" s="153">
        <f t="shared" si="0"/>
        <v>-0.33333333333333337</v>
      </c>
    </row>
    <row r="33" spans="1:12" ht="15" customHeight="1" x14ac:dyDescent="0.2">
      <c r="A33" s="196"/>
      <c r="B33" s="151" t="s">
        <v>439</v>
      </c>
      <c r="C33" s="158">
        <v>62</v>
      </c>
      <c r="D33" s="158">
        <v>9</v>
      </c>
      <c r="G33" s="196"/>
      <c r="H33" s="159" t="s">
        <v>439</v>
      </c>
      <c r="I33" s="153">
        <f t="shared" si="0"/>
        <v>-0.11428571428571432</v>
      </c>
      <c r="J33" s="153">
        <f t="shared" si="0"/>
        <v>-0.30769230769230771</v>
      </c>
    </row>
    <row r="34" spans="1:12" ht="15" customHeight="1" x14ac:dyDescent="0.2">
      <c r="A34" s="196"/>
      <c r="B34" s="151" t="s">
        <v>437</v>
      </c>
      <c r="C34" s="158">
        <v>64</v>
      </c>
      <c r="D34" s="158">
        <v>10</v>
      </c>
      <c r="G34" s="196"/>
      <c r="H34" s="159" t="s">
        <v>437</v>
      </c>
      <c r="I34" s="153">
        <f t="shared" si="0"/>
        <v>-0.14666666666666661</v>
      </c>
      <c r="J34" s="153">
        <f t="shared" si="0"/>
        <v>-0.16666666666666663</v>
      </c>
    </row>
    <row r="35" spans="1:12" ht="12.75" x14ac:dyDescent="0.2">
      <c r="A35" s="197"/>
      <c r="B35" s="151" t="s">
        <v>450</v>
      </c>
      <c r="C35" s="158">
        <v>99</v>
      </c>
      <c r="D35" s="158">
        <v>18</v>
      </c>
      <c r="G35" s="197"/>
      <c r="H35" s="159" t="s">
        <v>450</v>
      </c>
      <c r="I35" s="153">
        <f t="shared" si="0"/>
        <v>-9.9999999999999978E-2</v>
      </c>
      <c r="J35" s="153">
        <f t="shared" si="0"/>
        <v>-9.9999999999999978E-2</v>
      </c>
    </row>
    <row r="36" spans="1:12" ht="12.75" x14ac:dyDescent="0.2">
      <c r="A36" s="195">
        <v>2019</v>
      </c>
      <c r="B36" s="151" t="s">
        <v>448</v>
      </c>
      <c r="C36" s="158">
        <v>63</v>
      </c>
      <c r="D36" s="158">
        <v>12</v>
      </c>
      <c r="G36" s="155" t="s">
        <v>1287</v>
      </c>
      <c r="H36" s="159" t="s">
        <v>448</v>
      </c>
      <c r="I36" s="153">
        <f>C36/C24-1</f>
        <v>-4.5454545454545414E-2</v>
      </c>
      <c r="J36" s="153">
        <f>D36/D24-1</f>
        <v>-0.1428571428571429</v>
      </c>
    </row>
    <row r="37" spans="1:12" ht="12.75" x14ac:dyDescent="0.2">
      <c r="A37" s="196"/>
      <c r="B37" s="151" t="s">
        <v>447</v>
      </c>
      <c r="C37" s="158"/>
      <c r="D37" s="158"/>
      <c r="G37" s="156"/>
      <c r="H37" s="159" t="s">
        <v>447</v>
      </c>
    </row>
    <row r="38" spans="1:12" ht="12.75" x14ac:dyDescent="0.2">
      <c r="A38" s="196"/>
      <c r="B38" s="151" t="s">
        <v>446</v>
      </c>
      <c r="C38" s="158"/>
      <c r="D38" s="158"/>
      <c r="G38" s="156"/>
      <c r="H38" s="159" t="s">
        <v>446</v>
      </c>
    </row>
    <row r="39" spans="1:12" ht="15" x14ac:dyDescent="0.25">
      <c r="A39" s="196"/>
      <c r="B39" s="151" t="s">
        <v>445</v>
      </c>
      <c r="C39" s="158"/>
      <c r="D39" s="158"/>
      <c r="G39" s="156"/>
      <c r="H39" s="159" t="s">
        <v>445</v>
      </c>
      <c r="K39"/>
      <c r="L39"/>
    </row>
    <row r="40" spans="1:12" ht="15" x14ac:dyDescent="0.25">
      <c r="A40" s="196"/>
      <c r="B40" s="151" t="s">
        <v>444</v>
      </c>
      <c r="C40" s="158"/>
      <c r="D40" s="158"/>
      <c r="G40" s="156"/>
      <c r="H40" s="159" t="s">
        <v>444</v>
      </c>
      <c r="K40"/>
      <c r="L40"/>
    </row>
    <row r="41" spans="1:12" ht="15" x14ac:dyDescent="0.25">
      <c r="A41" s="196"/>
      <c r="B41" s="151" t="s">
        <v>443</v>
      </c>
      <c r="C41" s="158"/>
      <c r="D41" s="158"/>
      <c r="G41" s="156"/>
      <c r="H41" s="159" t="s">
        <v>443</v>
      </c>
      <c r="K41"/>
      <c r="L41"/>
    </row>
    <row r="42" spans="1:12" ht="15" x14ac:dyDescent="0.25">
      <c r="A42" s="196"/>
      <c r="B42" s="151" t="s">
        <v>442</v>
      </c>
      <c r="C42" s="158"/>
      <c r="D42" s="158"/>
      <c r="E42"/>
      <c r="F42"/>
      <c r="G42" s="156"/>
      <c r="H42" s="159" t="s">
        <v>442</v>
      </c>
      <c r="I42"/>
      <c r="K42"/>
      <c r="L42"/>
    </row>
    <row r="43" spans="1:12" ht="15" x14ac:dyDescent="0.25">
      <c r="A43" s="196"/>
      <c r="B43" s="151" t="s">
        <v>441</v>
      </c>
      <c r="C43" s="158"/>
      <c r="D43" s="158"/>
      <c r="E43"/>
      <c r="F43"/>
      <c r="G43" s="156"/>
      <c r="H43" s="159" t="s">
        <v>441</v>
      </c>
      <c r="I43"/>
      <c r="K43"/>
      <c r="L43"/>
    </row>
    <row r="44" spans="1:12" ht="15" x14ac:dyDescent="0.25">
      <c r="A44" s="196"/>
      <c r="B44" s="151" t="s">
        <v>440</v>
      </c>
      <c r="C44" s="158"/>
      <c r="D44" s="158"/>
      <c r="E44"/>
      <c r="F44"/>
      <c r="G44" s="156"/>
      <c r="H44" s="159" t="s">
        <v>440</v>
      </c>
      <c r="I44"/>
      <c r="K44"/>
      <c r="L44"/>
    </row>
    <row r="45" spans="1:12" ht="15" x14ac:dyDescent="0.25">
      <c r="A45" s="196"/>
      <c r="B45" s="151" t="s">
        <v>439</v>
      </c>
      <c r="C45" s="158"/>
      <c r="D45" s="158"/>
      <c r="E45"/>
      <c r="F45"/>
      <c r="G45" s="156"/>
      <c r="H45" s="159" t="s">
        <v>439</v>
      </c>
      <c r="I45"/>
      <c r="K45"/>
      <c r="L45"/>
    </row>
    <row r="46" spans="1:12" ht="15" x14ac:dyDescent="0.25">
      <c r="A46" s="196"/>
      <c r="B46" s="151" t="s">
        <v>437</v>
      </c>
      <c r="C46" s="158"/>
      <c r="D46" s="158"/>
      <c r="E46"/>
      <c r="F46"/>
      <c r="G46" s="156"/>
      <c r="H46" s="159" t="s">
        <v>437</v>
      </c>
      <c r="I46"/>
      <c r="K46"/>
      <c r="L46"/>
    </row>
    <row r="47" spans="1:12" ht="15" x14ac:dyDescent="0.25">
      <c r="A47" s="197"/>
      <c r="B47" s="151" t="s">
        <v>450</v>
      </c>
      <c r="C47" s="158"/>
      <c r="D47" s="158"/>
      <c r="E47"/>
      <c r="F47"/>
      <c r="G47" s="157"/>
      <c r="H47" s="159" t="s">
        <v>450</v>
      </c>
      <c r="I47"/>
      <c r="K47"/>
      <c r="L47"/>
    </row>
    <row r="48" spans="1:12" ht="15" x14ac:dyDescent="0.25">
      <c r="A48"/>
      <c r="B48"/>
      <c r="C48"/>
      <c r="D48"/>
      <c r="E48"/>
      <c r="F48"/>
      <c r="G48"/>
      <c r="H48"/>
      <c r="I48"/>
      <c r="K48"/>
      <c r="L48"/>
    </row>
    <row r="49" spans="1:12" ht="15" x14ac:dyDescent="0.25">
      <c r="A49"/>
      <c r="B49"/>
      <c r="C49"/>
      <c r="D49"/>
      <c r="E49"/>
      <c r="F49"/>
      <c r="G49"/>
      <c r="H49"/>
      <c r="I49"/>
      <c r="K49"/>
      <c r="L49"/>
    </row>
    <row r="50" spans="1:12" ht="15" x14ac:dyDescent="0.25">
      <c r="A50"/>
      <c r="B50"/>
      <c r="C50"/>
      <c r="D50"/>
      <c r="E50"/>
      <c r="F50"/>
      <c r="G50"/>
      <c r="H50"/>
      <c r="I50"/>
      <c r="K50"/>
      <c r="L50"/>
    </row>
    <row r="51" spans="1:12" ht="15" x14ac:dyDescent="0.25">
      <c r="A51"/>
      <c r="B51"/>
      <c r="C51"/>
      <c r="D51"/>
      <c r="E51"/>
      <c r="F51"/>
      <c r="G51"/>
      <c r="H51"/>
      <c r="I51"/>
    </row>
    <row r="52" spans="1:12" ht="15" x14ac:dyDescent="0.25">
      <c r="A52"/>
      <c r="B52"/>
      <c r="C52"/>
      <c r="D52"/>
      <c r="E52"/>
      <c r="F52"/>
      <c r="G52"/>
      <c r="H52"/>
      <c r="I52"/>
    </row>
    <row r="53" spans="1:12" ht="15" x14ac:dyDescent="0.25">
      <c r="A53"/>
      <c r="B53"/>
      <c r="C53"/>
      <c r="D53"/>
      <c r="E53"/>
      <c r="F53"/>
      <c r="G53"/>
      <c r="H53"/>
      <c r="I53"/>
    </row>
    <row r="54" spans="1:12" ht="15" x14ac:dyDescent="0.25">
      <c r="A54"/>
      <c r="B54"/>
      <c r="C54"/>
      <c r="D54"/>
      <c r="E54"/>
      <c r="F54"/>
      <c r="G54"/>
      <c r="H54"/>
      <c r="I54"/>
    </row>
    <row r="55" spans="1:12" ht="15" x14ac:dyDescent="0.25">
      <c r="A55"/>
      <c r="B55"/>
      <c r="C55"/>
      <c r="D55"/>
      <c r="E55"/>
      <c r="F55"/>
      <c r="G55"/>
      <c r="H55"/>
      <c r="I55"/>
    </row>
    <row r="56" spans="1:12" ht="15" x14ac:dyDescent="0.25">
      <c r="A56"/>
      <c r="B56"/>
      <c r="C56"/>
      <c r="D56"/>
      <c r="E56"/>
      <c r="F56"/>
      <c r="G56"/>
      <c r="H56"/>
      <c r="I56"/>
    </row>
    <row r="57" spans="1:12" ht="15" x14ac:dyDescent="0.25">
      <c r="A57"/>
      <c r="B57"/>
      <c r="C57"/>
      <c r="D57"/>
      <c r="E57"/>
      <c r="F57"/>
      <c r="G57"/>
      <c r="H57"/>
      <c r="I57"/>
    </row>
    <row r="58" spans="1:12" ht="15" x14ac:dyDescent="0.25">
      <c r="A58"/>
      <c r="B58"/>
      <c r="C58"/>
      <c r="D58"/>
      <c r="E58"/>
      <c r="F58"/>
      <c r="G58"/>
      <c r="H58"/>
      <c r="I58"/>
    </row>
    <row r="59" spans="1:12" ht="15" x14ac:dyDescent="0.25">
      <c r="A59"/>
      <c r="B59"/>
      <c r="C59"/>
      <c r="D59"/>
      <c r="E59"/>
      <c r="F59"/>
      <c r="G59"/>
      <c r="H59"/>
      <c r="I59"/>
    </row>
    <row r="60" spans="1:12" ht="15" x14ac:dyDescent="0.25">
      <c r="A60"/>
      <c r="B60"/>
      <c r="C60"/>
      <c r="D60"/>
      <c r="E60"/>
      <c r="F60"/>
      <c r="G60"/>
      <c r="H60"/>
      <c r="I60"/>
    </row>
    <row r="61" spans="1:12" ht="15" x14ac:dyDescent="0.25">
      <c r="A61"/>
      <c r="B61"/>
      <c r="C61"/>
      <c r="D61"/>
      <c r="E61"/>
      <c r="F61"/>
      <c r="G61"/>
      <c r="H61"/>
      <c r="I61"/>
    </row>
    <row r="62" spans="1:12" ht="15" x14ac:dyDescent="0.25">
      <c r="A62"/>
      <c r="B62"/>
      <c r="C62"/>
      <c r="D62"/>
      <c r="E62"/>
      <c r="F62"/>
      <c r="G62"/>
      <c r="H62"/>
      <c r="I62"/>
    </row>
    <row r="63" spans="1:12" ht="15" x14ac:dyDescent="0.25">
      <c r="A63"/>
      <c r="B63"/>
      <c r="C63"/>
      <c r="D63"/>
      <c r="E63"/>
      <c r="F63"/>
      <c r="G63"/>
      <c r="H63"/>
      <c r="I63"/>
    </row>
    <row r="64" spans="1:12" ht="15" x14ac:dyDescent="0.25">
      <c r="A64"/>
      <c r="B64"/>
      <c r="C64"/>
      <c r="D64"/>
      <c r="E64"/>
      <c r="F64"/>
      <c r="G64"/>
      <c r="H64"/>
      <c r="I64"/>
    </row>
    <row r="65" spans="1:9" ht="15" x14ac:dyDescent="0.25">
      <c r="A65"/>
      <c r="B65"/>
      <c r="C65"/>
      <c r="D65"/>
      <c r="E65"/>
      <c r="F65"/>
      <c r="G65"/>
      <c r="H65"/>
      <c r="I65"/>
    </row>
  </sheetData>
  <mergeCells count="5">
    <mergeCell ref="A12:A23"/>
    <mergeCell ref="A24:A35"/>
    <mergeCell ref="G24:G35"/>
    <mergeCell ref="L27:Q29"/>
    <mergeCell ref="A36:A47"/>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A2" sqref="A2"/>
    </sheetView>
  </sheetViews>
  <sheetFormatPr baseColWidth="10" defaultRowHeight="12" x14ac:dyDescent="0.2"/>
  <cols>
    <col min="1" max="1" width="5.7109375" style="1" customWidth="1"/>
    <col min="2" max="2" width="8.140625" style="1" customWidth="1"/>
    <col min="3" max="16384" width="11.42578125" style="1"/>
  </cols>
  <sheetData>
    <row r="1" spans="1:8" ht="15.75" x14ac:dyDescent="0.2">
      <c r="A1" s="93" t="s">
        <v>1280</v>
      </c>
      <c r="H1" s="132" t="s">
        <v>1280</v>
      </c>
    </row>
    <row r="2" spans="1:8" ht="12.75" x14ac:dyDescent="0.2">
      <c r="A2" s="93" t="s">
        <v>1257</v>
      </c>
      <c r="G2" s="133"/>
    </row>
    <row r="4" spans="1:8" x14ac:dyDescent="0.2">
      <c r="A4" s="134" t="s">
        <v>1275</v>
      </c>
    </row>
    <row r="5" spans="1:8" x14ac:dyDescent="0.2">
      <c r="A5" s="134" t="s">
        <v>1281</v>
      </c>
    </row>
    <row r="6" spans="1:8" ht="15" x14ac:dyDescent="0.25">
      <c r="A6" s="135" t="s">
        <v>1282</v>
      </c>
      <c r="B6"/>
      <c r="C6"/>
      <c r="D6"/>
    </row>
    <row r="7" spans="1:8" x14ac:dyDescent="0.2">
      <c r="B7" s="150" t="s">
        <v>1284</v>
      </c>
      <c r="C7" s="150" t="s">
        <v>426</v>
      </c>
      <c r="D7" s="150" t="s">
        <v>38</v>
      </c>
    </row>
    <row r="8" spans="1:8" ht="15" customHeight="1" x14ac:dyDescent="0.25">
      <c r="A8"/>
      <c r="B8" s="151" t="s">
        <v>448</v>
      </c>
      <c r="C8" s="158">
        <v>211</v>
      </c>
      <c r="D8" s="158">
        <v>36</v>
      </c>
    </row>
    <row r="9" spans="1:8" ht="15" customHeight="1" x14ac:dyDescent="0.2">
      <c r="A9" s="150" t="s">
        <v>1283</v>
      </c>
      <c r="B9" s="151" t="s">
        <v>447</v>
      </c>
      <c r="C9" s="158">
        <v>179</v>
      </c>
      <c r="D9" s="158">
        <v>24</v>
      </c>
    </row>
    <row r="10" spans="1:8" ht="15" customHeight="1" x14ac:dyDescent="0.2">
      <c r="A10" s="192">
        <v>2017</v>
      </c>
      <c r="B10" s="151" t="s">
        <v>446</v>
      </c>
      <c r="C10" s="158">
        <v>193</v>
      </c>
      <c r="D10" s="158">
        <v>23</v>
      </c>
    </row>
    <row r="11" spans="1:8" ht="15" customHeight="1" x14ac:dyDescent="0.2">
      <c r="A11" s="193"/>
      <c r="B11" s="151" t="s">
        <v>445</v>
      </c>
      <c r="C11" s="158">
        <v>180</v>
      </c>
      <c r="D11" s="158">
        <v>19</v>
      </c>
    </row>
    <row r="12" spans="1:8" ht="15" customHeight="1" x14ac:dyDescent="0.2">
      <c r="A12" s="193"/>
      <c r="B12" s="151" t="s">
        <v>444</v>
      </c>
      <c r="C12" s="158">
        <v>216</v>
      </c>
      <c r="D12" s="158">
        <v>25</v>
      </c>
    </row>
    <row r="13" spans="1:8" ht="15" customHeight="1" x14ac:dyDescent="0.2">
      <c r="A13" s="193"/>
      <c r="B13" s="151" t="s">
        <v>443</v>
      </c>
      <c r="C13" s="158">
        <v>222</v>
      </c>
      <c r="D13" s="158">
        <v>24</v>
      </c>
    </row>
    <row r="14" spans="1:8" ht="15" customHeight="1" x14ac:dyDescent="0.2">
      <c r="A14" s="193"/>
      <c r="B14" s="151" t="s">
        <v>442</v>
      </c>
      <c r="C14" s="158">
        <v>232</v>
      </c>
      <c r="D14" s="158">
        <v>25</v>
      </c>
    </row>
    <row r="15" spans="1:8" ht="15" customHeight="1" x14ac:dyDescent="0.2">
      <c r="A15" s="193"/>
      <c r="B15" s="151" t="s">
        <v>441</v>
      </c>
      <c r="C15" s="158">
        <v>230</v>
      </c>
      <c r="D15" s="158">
        <v>25</v>
      </c>
    </row>
    <row r="16" spans="1:8" ht="15" customHeight="1" x14ac:dyDescent="0.2">
      <c r="A16" s="193"/>
      <c r="B16" s="151" t="s">
        <v>440</v>
      </c>
      <c r="C16" s="158">
        <v>221</v>
      </c>
      <c r="D16" s="158">
        <v>24</v>
      </c>
    </row>
    <row r="17" spans="1:17" ht="15" customHeight="1" x14ac:dyDescent="0.2">
      <c r="A17" s="193"/>
      <c r="B17" s="151" t="s">
        <v>439</v>
      </c>
      <c r="C17" s="158">
        <v>219</v>
      </c>
      <c r="D17" s="158">
        <v>23</v>
      </c>
    </row>
    <row r="18" spans="1:17" ht="15" customHeight="1" x14ac:dyDescent="0.2">
      <c r="A18" s="193"/>
      <c r="B18" s="151" t="s">
        <v>437</v>
      </c>
      <c r="C18" s="158">
        <v>249</v>
      </c>
      <c r="D18" s="158">
        <v>24</v>
      </c>
    </row>
    <row r="19" spans="1:17" ht="15" customHeight="1" x14ac:dyDescent="0.2">
      <c r="A19" s="193"/>
      <c r="B19" s="151" t="s">
        <v>450</v>
      </c>
      <c r="C19" s="158">
        <v>329</v>
      </c>
      <c r="D19" s="158">
        <v>24</v>
      </c>
      <c r="I19" s="150" t="s">
        <v>426</v>
      </c>
      <c r="J19" s="150" t="s">
        <v>38</v>
      </c>
    </row>
    <row r="20" spans="1:17" ht="12.75" x14ac:dyDescent="0.2">
      <c r="A20" s="193"/>
      <c r="B20" s="159" t="s">
        <v>448</v>
      </c>
      <c r="C20" s="158">
        <v>233</v>
      </c>
      <c r="D20" s="158">
        <v>25</v>
      </c>
      <c r="G20" s="195" t="s">
        <v>1285</v>
      </c>
      <c r="H20" s="151" t="s">
        <v>448</v>
      </c>
      <c r="I20" s="153">
        <f t="shared" ref="I20:J31" si="0">C20/C8-1</f>
        <v>0.10426540284360186</v>
      </c>
      <c r="J20" s="153">
        <f t="shared" si="0"/>
        <v>-0.30555555555555558</v>
      </c>
    </row>
    <row r="21" spans="1:17" ht="15" customHeight="1" x14ac:dyDescent="0.25">
      <c r="A21" s="194"/>
      <c r="B21" s="159" t="s">
        <v>447</v>
      </c>
      <c r="C21" s="158">
        <v>207</v>
      </c>
      <c r="D21" s="158">
        <v>22</v>
      </c>
      <c r="G21" s="196"/>
      <c r="H21" s="151" t="s">
        <v>447</v>
      </c>
      <c r="I21" s="153">
        <f t="shared" si="0"/>
        <v>0.15642458100558665</v>
      </c>
      <c r="J21" s="153">
        <f t="shared" si="0"/>
        <v>-8.333333333333337E-2</v>
      </c>
      <c r="L21" s="1" t="s">
        <v>1257</v>
      </c>
      <c r="M21"/>
      <c r="N21"/>
    </row>
    <row r="22" spans="1:17" ht="15" customHeight="1" x14ac:dyDescent="0.2">
      <c r="A22" s="195">
        <v>2018</v>
      </c>
      <c r="B22" s="159" t="s">
        <v>446</v>
      </c>
      <c r="C22" s="158">
        <v>207</v>
      </c>
      <c r="D22" s="158">
        <v>21</v>
      </c>
      <c r="G22" s="196"/>
      <c r="H22" s="151" t="s">
        <v>446</v>
      </c>
      <c r="I22" s="153">
        <f t="shared" si="0"/>
        <v>7.2538860103626979E-2</v>
      </c>
      <c r="J22" s="153">
        <f t="shared" si="0"/>
        <v>-8.6956521739130488E-2</v>
      </c>
      <c r="L22" s="191" t="s">
        <v>1270</v>
      </c>
      <c r="M22" s="191"/>
      <c r="N22" s="191"/>
      <c r="O22" s="191"/>
      <c r="P22" s="191"/>
      <c r="Q22" s="191"/>
    </row>
    <row r="23" spans="1:17" ht="15" customHeight="1" x14ac:dyDescent="0.2">
      <c r="A23" s="196"/>
      <c r="B23" s="159" t="s">
        <v>445</v>
      </c>
      <c r="C23" s="158">
        <v>213</v>
      </c>
      <c r="D23" s="158">
        <v>22</v>
      </c>
      <c r="G23" s="196"/>
      <c r="H23" s="151" t="s">
        <v>445</v>
      </c>
      <c r="I23" s="153">
        <f t="shared" si="0"/>
        <v>0.18333333333333335</v>
      </c>
      <c r="J23" s="153">
        <f t="shared" si="0"/>
        <v>0.15789473684210531</v>
      </c>
      <c r="L23" s="191"/>
      <c r="M23" s="191"/>
      <c r="N23" s="191"/>
      <c r="O23" s="191"/>
      <c r="P23" s="191"/>
      <c r="Q23" s="191"/>
    </row>
    <row r="24" spans="1:17" ht="15" customHeight="1" x14ac:dyDescent="0.2">
      <c r="A24" s="196"/>
      <c r="B24" s="159" t="s">
        <v>444</v>
      </c>
      <c r="C24" s="158">
        <v>194</v>
      </c>
      <c r="D24" s="158">
        <v>30</v>
      </c>
      <c r="G24" s="196"/>
      <c r="H24" s="151" t="s">
        <v>444</v>
      </c>
      <c r="I24" s="153">
        <f t="shared" si="0"/>
        <v>-0.10185185185185186</v>
      </c>
      <c r="J24" s="153">
        <f t="shared" si="0"/>
        <v>0.19999999999999996</v>
      </c>
      <c r="L24" s="191"/>
      <c r="M24" s="191"/>
      <c r="N24" s="191"/>
      <c r="O24" s="191"/>
      <c r="P24" s="191"/>
      <c r="Q24" s="191"/>
    </row>
    <row r="25" spans="1:17" ht="15" customHeight="1" x14ac:dyDescent="0.2">
      <c r="A25" s="196"/>
      <c r="B25" s="159" t="s">
        <v>443</v>
      </c>
      <c r="C25" s="158">
        <v>203</v>
      </c>
      <c r="D25" s="158">
        <v>23</v>
      </c>
      <c r="G25" s="196"/>
      <c r="H25" s="151" t="s">
        <v>443</v>
      </c>
      <c r="I25" s="153">
        <f t="shared" si="0"/>
        <v>-8.55855855855856E-2</v>
      </c>
      <c r="J25" s="153">
        <f t="shared" si="0"/>
        <v>-4.166666666666663E-2</v>
      </c>
      <c r="L25" s="1" t="s">
        <v>1271</v>
      </c>
      <c r="M25" s="154"/>
      <c r="N25" s="154"/>
      <c r="O25" s="154"/>
      <c r="P25" s="154"/>
      <c r="Q25" s="154"/>
    </row>
    <row r="26" spans="1:17" ht="15" customHeight="1" x14ac:dyDescent="0.2">
      <c r="A26" s="196"/>
      <c r="B26" s="159" t="s">
        <v>442</v>
      </c>
      <c r="C26" s="158">
        <v>199</v>
      </c>
      <c r="D26" s="158">
        <v>20</v>
      </c>
      <c r="G26" s="196"/>
      <c r="H26" s="151" t="s">
        <v>442</v>
      </c>
      <c r="I26" s="153">
        <f t="shared" si="0"/>
        <v>-0.14224137931034486</v>
      </c>
      <c r="J26" s="153">
        <f t="shared" si="0"/>
        <v>-0.19999999999999996</v>
      </c>
    </row>
    <row r="27" spans="1:17" ht="15" customHeight="1" x14ac:dyDescent="0.2">
      <c r="A27" s="196"/>
      <c r="B27" s="159" t="s">
        <v>441</v>
      </c>
      <c r="C27" s="158">
        <v>240</v>
      </c>
      <c r="D27" s="158">
        <v>45</v>
      </c>
      <c r="G27" s="196"/>
      <c r="H27" s="151" t="s">
        <v>441</v>
      </c>
      <c r="I27" s="153">
        <f t="shared" si="0"/>
        <v>4.3478260869565188E-2</v>
      </c>
      <c r="J27" s="153">
        <f t="shared" si="0"/>
        <v>0.8</v>
      </c>
    </row>
    <row r="28" spans="1:17" ht="15" customHeight="1" x14ac:dyDescent="0.2">
      <c r="A28" s="196"/>
      <c r="B28" s="159" t="s">
        <v>440</v>
      </c>
      <c r="C28" s="158">
        <v>187</v>
      </c>
      <c r="D28" s="158">
        <v>23</v>
      </c>
      <c r="G28" s="196"/>
      <c r="H28" s="151" t="s">
        <v>440</v>
      </c>
      <c r="I28" s="153">
        <f t="shared" si="0"/>
        <v>-0.15384615384615385</v>
      </c>
      <c r="J28" s="153">
        <f t="shared" si="0"/>
        <v>-4.166666666666663E-2</v>
      </c>
    </row>
    <row r="29" spans="1:17" ht="15" customHeight="1" x14ac:dyDescent="0.2">
      <c r="A29" s="196"/>
      <c r="B29" s="159" t="s">
        <v>439</v>
      </c>
      <c r="C29" s="158">
        <v>216</v>
      </c>
      <c r="D29" s="158">
        <v>26</v>
      </c>
      <c r="G29" s="196"/>
      <c r="H29" s="151" t="s">
        <v>439</v>
      </c>
      <c r="I29" s="153">
        <f t="shared" si="0"/>
        <v>-1.3698630136986356E-2</v>
      </c>
      <c r="J29" s="153">
        <f t="shared" si="0"/>
        <v>0.13043478260869557</v>
      </c>
    </row>
    <row r="30" spans="1:17" ht="15" customHeight="1" x14ac:dyDescent="0.2">
      <c r="A30" s="196"/>
      <c r="B30" s="159" t="s">
        <v>437</v>
      </c>
      <c r="C30" s="158">
        <v>214</v>
      </c>
      <c r="D30" s="158">
        <v>27</v>
      </c>
      <c r="G30" s="196"/>
      <c r="H30" s="151" t="s">
        <v>437</v>
      </c>
      <c r="I30" s="153">
        <f t="shared" si="0"/>
        <v>-0.14056224899598391</v>
      </c>
      <c r="J30" s="153">
        <f t="shared" si="0"/>
        <v>0.125</v>
      </c>
    </row>
    <row r="31" spans="1:17" ht="12.75" x14ac:dyDescent="0.2">
      <c r="A31" s="196"/>
      <c r="B31" s="159" t="s">
        <v>450</v>
      </c>
      <c r="C31" s="158">
        <v>270</v>
      </c>
      <c r="D31" s="158">
        <v>30</v>
      </c>
      <c r="G31" s="197"/>
      <c r="H31" s="151" t="s">
        <v>450</v>
      </c>
      <c r="I31" s="153">
        <f t="shared" si="0"/>
        <v>-0.17933130699088151</v>
      </c>
      <c r="J31" s="153">
        <f t="shared" si="0"/>
        <v>0.25</v>
      </c>
    </row>
    <row r="32" spans="1:17" ht="12.75" x14ac:dyDescent="0.2">
      <c r="A32" s="196"/>
      <c r="B32" s="159" t="s">
        <v>448</v>
      </c>
      <c r="C32" s="158">
        <v>203</v>
      </c>
      <c r="D32" s="158">
        <v>32</v>
      </c>
      <c r="G32" s="155" t="s">
        <v>1286</v>
      </c>
      <c r="H32" s="151" t="s">
        <v>448</v>
      </c>
      <c r="I32" s="153">
        <f>C32/C20-1</f>
        <v>-0.128755364806867</v>
      </c>
      <c r="J32" s="153">
        <f>D32/D20-1</f>
        <v>0.28000000000000003</v>
      </c>
    </row>
    <row r="33" spans="1:14" ht="15" x14ac:dyDescent="0.25">
      <c r="A33" s="197"/>
      <c r="B33" s="159" t="s">
        <v>447</v>
      </c>
      <c r="C33" s="158"/>
      <c r="D33" s="158"/>
      <c r="G33" s="156"/>
      <c r="H33" s="151" t="s">
        <v>447</v>
      </c>
      <c r="M33"/>
      <c r="N33"/>
    </row>
    <row r="34" spans="1:14" ht="15" x14ac:dyDescent="0.25">
      <c r="A34" s="195">
        <v>2019</v>
      </c>
      <c r="B34" s="159" t="s">
        <v>446</v>
      </c>
      <c r="C34" s="158"/>
      <c r="D34" s="158"/>
      <c r="G34" s="156"/>
      <c r="H34" s="151" t="s">
        <v>446</v>
      </c>
      <c r="M34"/>
      <c r="N34"/>
    </row>
    <row r="35" spans="1:14" ht="15" x14ac:dyDescent="0.25">
      <c r="A35" s="196"/>
      <c r="B35" s="159" t="s">
        <v>445</v>
      </c>
      <c r="C35" s="158"/>
      <c r="D35" s="158"/>
      <c r="G35" s="156"/>
      <c r="H35" s="151" t="s">
        <v>445</v>
      </c>
      <c r="M35"/>
      <c r="N35"/>
    </row>
    <row r="36" spans="1:14" ht="15" x14ac:dyDescent="0.25">
      <c r="A36" s="196"/>
      <c r="B36" s="159" t="s">
        <v>444</v>
      </c>
      <c r="C36" s="158"/>
      <c r="D36" s="158"/>
      <c r="G36" s="156"/>
      <c r="H36" s="151" t="s">
        <v>444</v>
      </c>
      <c r="M36"/>
      <c r="N36"/>
    </row>
    <row r="37" spans="1:14" ht="15" x14ac:dyDescent="0.25">
      <c r="A37" s="196"/>
      <c r="B37" s="159" t="s">
        <v>443</v>
      </c>
      <c r="C37" s="158"/>
      <c r="D37" s="158"/>
      <c r="G37" s="156"/>
      <c r="H37" s="151" t="s">
        <v>443</v>
      </c>
      <c r="M37"/>
      <c r="N37"/>
    </row>
    <row r="38" spans="1:14" ht="15" x14ac:dyDescent="0.25">
      <c r="A38" s="196"/>
      <c r="B38" s="159" t="s">
        <v>442</v>
      </c>
      <c r="C38" s="158"/>
      <c r="D38" s="158"/>
      <c r="E38"/>
      <c r="F38"/>
      <c r="G38" s="156"/>
      <c r="H38" s="151" t="s">
        <v>442</v>
      </c>
      <c r="I38"/>
      <c r="M38"/>
      <c r="N38"/>
    </row>
    <row r="39" spans="1:14" ht="15" x14ac:dyDescent="0.25">
      <c r="A39" s="196"/>
      <c r="B39" s="159" t="s">
        <v>441</v>
      </c>
      <c r="C39" s="158"/>
      <c r="D39" s="158"/>
      <c r="E39"/>
      <c r="F39"/>
      <c r="G39" s="156"/>
      <c r="H39" s="151" t="s">
        <v>441</v>
      </c>
      <c r="I39"/>
      <c r="M39"/>
      <c r="N39"/>
    </row>
    <row r="40" spans="1:14" ht="15" x14ac:dyDescent="0.25">
      <c r="A40" s="196"/>
      <c r="B40" s="159" t="s">
        <v>440</v>
      </c>
      <c r="C40" s="158"/>
      <c r="D40" s="158"/>
      <c r="E40"/>
      <c r="F40"/>
      <c r="G40" s="156"/>
      <c r="H40" s="151" t="s">
        <v>440</v>
      </c>
      <c r="I40"/>
      <c r="M40"/>
      <c r="N40"/>
    </row>
    <row r="41" spans="1:14" ht="15" x14ac:dyDescent="0.25">
      <c r="A41" s="196"/>
      <c r="B41" s="159" t="s">
        <v>439</v>
      </c>
      <c r="C41" s="158"/>
      <c r="D41" s="158"/>
      <c r="E41"/>
      <c r="F41"/>
      <c r="G41" s="156"/>
      <c r="H41" s="151" t="s">
        <v>439</v>
      </c>
      <c r="I41"/>
      <c r="M41"/>
      <c r="N41"/>
    </row>
    <row r="42" spans="1:14" ht="15" x14ac:dyDescent="0.25">
      <c r="A42" s="196"/>
      <c r="B42" s="159" t="s">
        <v>437</v>
      </c>
      <c r="C42" s="158"/>
      <c r="D42" s="158"/>
      <c r="E42"/>
      <c r="F42"/>
      <c r="G42" s="156"/>
      <c r="H42" s="151" t="s">
        <v>437</v>
      </c>
      <c r="I42"/>
      <c r="M42"/>
      <c r="N42"/>
    </row>
    <row r="43" spans="1:14" ht="15" x14ac:dyDescent="0.25">
      <c r="A43" s="196"/>
      <c r="B43" s="159" t="s">
        <v>450</v>
      </c>
      <c r="C43" s="158"/>
      <c r="D43" s="158"/>
      <c r="E43"/>
      <c r="F43"/>
      <c r="G43" s="157"/>
      <c r="H43" s="151" t="s">
        <v>450</v>
      </c>
      <c r="I43"/>
      <c r="M43"/>
      <c r="N43"/>
    </row>
    <row r="44" spans="1:14" ht="15" x14ac:dyDescent="0.25">
      <c r="A44" s="196"/>
      <c r="B44"/>
      <c r="C44"/>
      <c r="D44"/>
      <c r="E44"/>
      <c r="F44"/>
      <c r="G44"/>
      <c r="H44"/>
      <c r="I44"/>
      <c r="M44"/>
      <c r="N44"/>
    </row>
    <row r="45" spans="1:14" ht="15" x14ac:dyDescent="0.25">
      <c r="A45" s="197"/>
      <c r="B45"/>
      <c r="C45"/>
      <c r="D45"/>
      <c r="E45"/>
      <c r="F45"/>
      <c r="G45"/>
      <c r="H45"/>
      <c r="I45"/>
    </row>
    <row r="46" spans="1:14" ht="15" x14ac:dyDescent="0.25">
      <c r="A46"/>
      <c r="B46"/>
      <c r="C46"/>
      <c r="D46"/>
      <c r="E46"/>
      <c r="F46"/>
      <c r="G46"/>
      <c r="H46"/>
      <c r="I46"/>
    </row>
    <row r="47" spans="1:14" ht="15" x14ac:dyDescent="0.25">
      <c r="A47"/>
      <c r="B47"/>
      <c r="C47"/>
      <c r="D47"/>
      <c r="E47"/>
      <c r="F47"/>
      <c r="G47"/>
      <c r="H47"/>
      <c r="I47"/>
    </row>
    <row r="48" spans="1:14" ht="15" x14ac:dyDescent="0.25">
      <c r="A48"/>
      <c r="B48"/>
      <c r="C48"/>
      <c r="D48"/>
      <c r="E48"/>
      <c r="F48"/>
      <c r="G48"/>
      <c r="H48"/>
      <c r="I48"/>
    </row>
    <row r="49" spans="1:9" ht="15" x14ac:dyDescent="0.25">
      <c r="A49"/>
      <c r="B49"/>
      <c r="C49"/>
      <c r="D49"/>
      <c r="E49"/>
      <c r="F49"/>
      <c r="G49"/>
      <c r="H49"/>
      <c r="I49"/>
    </row>
    <row r="50" spans="1:9" ht="15" x14ac:dyDescent="0.25">
      <c r="A50"/>
      <c r="B50"/>
      <c r="C50"/>
      <c r="D50"/>
      <c r="E50"/>
      <c r="F50"/>
      <c r="G50"/>
      <c r="H50"/>
      <c r="I50"/>
    </row>
    <row r="51" spans="1:9" ht="15" x14ac:dyDescent="0.25">
      <c r="A51"/>
      <c r="B51"/>
      <c r="C51"/>
      <c r="D51"/>
      <c r="E51"/>
      <c r="F51"/>
      <c r="G51"/>
      <c r="H51"/>
      <c r="I51"/>
    </row>
    <row r="52" spans="1:9" ht="15" x14ac:dyDescent="0.25">
      <c r="A52"/>
      <c r="B52"/>
      <c r="C52"/>
      <c r="D52"/>
      <c r="E52"/>
      <c r="F52"/>
      <c r="G52"/>
      <c r="H52"/>
      <c r="I52"/>
    </row>
    <row r="53" spans="1:9" ht="15" x14ac:dyDescent="0.25">
      <c r="A53"/>
      <c r="B53"/>
      <c r="C53"/>
      <c r="D53"/>
      <c r="E53"/>
      <c r="F53"/>
      <c r="G53"/>
      <c r="H53"/>
      <c r="I53"/>
    </row>
    <row r="54" spans="1:9" ht="15" x14ac:dyDescent="0.25">
      <c r="A54"/>
      <c r="B54"/>
      <c r="C54"/>
      <c r="D54"/>
      <c r="E54"/>
      <c r="F54"/>
      <c r="G54"/>
      <c r="H54"/>
      <c r="I54"/>
    </row>
    <row r="55" spans="1:9" ht="15" x14ac:dyDescent="0.25">
      <c r="A55"/>
      <c r="B55"/>
      <c r="C55"/>
      <c r="D55"/>
      <c r="E55"/>
      <c r="F55"/>
      <c r="G55"/>
      <c r="H55"/>
      <c r="I55"/>
    </row>
    <row r="56" spans="1:9" ht="15" x14ac:dyDescent="0.25">
      <c r="A56"/>
      <c r="B56"/>
      <c r="C56"/>
      <c r="D56"/>
      <c r="E56"/>
      <c r="F56"/>
      <c r="G56"/>
      <c r="H56"/>
      <c r="I56"/>
    </row>
    <row r="57" spans="1:9" ht="15" x14ac:dyDescent="0.25">
      <c r="A57"/>
      <c r="B57"/>
      <c r="C57"/>
      <c r="D57"/>
      <c r="E57"/>
      <c r="F57"/>
      <c r="G57"/>
      <c r="H57"/>
      <c r="I57"/>
    </row>
    <row r="58" spans="1:9" ht="15" x14ac:dyDescent="0.25">
      <c r="A58"/>
      <c r="B58"/>
      <c r="C58"/>
      <c r="D58"/>
      <c r="E58"/>
      <c r="F58"/>
      <c r="G58"/>
      <c r="H58"/>
      <c r="I58"/>
    </row>
    <row r="59" spans="1:9" ht="15" x14ac:dyDescent="0.25">
      <c r="A59"/>
      <c r="B59"/>
      <c r="C59"/>
      <c r="D59"/>
      <c r="E59"/>
      <c r="F59"/>
      <c r="G59"/>
      <c r="H59"/>
      <c r="I59"/>
    </row>
    <row r="60" spans="1:9" ht="15" x14ac:dyDescent="0.25">
      <c r="A60"/>
      <c r="B60"/>
      <c r="C60"/>
      <c r="D60"/>
      <c r="E60"/>
      <c r="F60"/>
      <c r="G60"/>
      <c r="H60"/>
      <c r="I60"/>
    </row>
    <row r="61" spans="1:9" ht="15" x14ac:dyDescent="0.25">
      <c r="A61"/>
      <c r="B61"/>
      <c r="C61"/>
      <c r="D61"/>
      <c r="E61"/>
      <c r="F61"/>
      <c r="G61"/>
      <c r="H61"/>
      <c r="I61"/>
    </row>
    <row r="62" spans="1:9" ht="15" x14ac:dyDescent="0.25">
      <c r="A62"/>
    </row>
    <row r="63" spans="1:9" ht="15" x14ac:dyDescent="0.25">
      <c r="A63"/>
    </row>
  </sheetData>
  <mergeCells count="5">
    <mergeCell ref="A10:A21"/>
    <mergeCell ref="G20:G31"/>
    <mergeCell ref="A22:A33"/>
    <mergeCell ref="L22:Q24"/>
    <mergeCell ref="A34:A45"/>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A2" sqref="A2"/>
    </sheetView>
  </sheetViews>
  <sheetFormatPr baseColWidth="10" defaultRowHeight="12" x14ac:dyDescent="0.2"/>
  <cols>
    <col min="1" max="1" width="5.7109375" style="1" customWidth="1"/>
    <col min="2" max="2" width="8.140625" style="1" customWidth="1"/>
    <col min="3" max="16384" width="11.42578125" style="1"/>
  </cols>
  <sheetData>
    <row r="1" spans="1:7" ht="12.75" x14ac:dyDescent="0.2">
      <c r="A1" s="93" t="s">
        <v>1280</v>
      </c>
    </row>
    <row r="2" spans="1:7" ht="15.75" x14ac:dyDescent="0.2">
      <c r="A2" s="93" t="s">
        <v>1257</v>
      </c>
      <c r="G2" s="132" t="s">
        <v>1280</v>
      </c>
    </row>
    <row r="4" spans="1:7" x14ac:dyDescent="0.2">
      <c r="A4" s="134" t="s">
        <v>1273</v>
      </c>
    </row>
    <row r="5" spans="1:7" x14ac:dyDescent="0.2">
      <c r="A5" s="134" t="s">
        <v>1281</v>
      </c>
    </row>
    <row r="6" spans="1:7" ht="15" x14ac:dyDescent="0.25">
      <c r="A6" s="135" t="s">
        <v>1282</v>
      </c>
      <c r="B6"/>
      <c r="C6"/>
      <c r="D6"/>
    </row>
    <row r="7" spans="1:7" x14ac:dyDescent="0.2">
      <c r="B7" s="150" t="s">
        <v>1284</v>
      </c>
      <c r="C7" s="150" t="s">
        <v>426</v>
      </c>
      <c r="D7" s="150" t="s">
        <v>38</v>
      </c>
    </row>
    <row r="8" spans="1:7" ht="15" customHeight="1" x14ac:dyDescent="0.25">
      <c r="A8"/>
      <c r="B8" s="151" t="s">
        <v>448</v>
      </c>
      <c r="C8" s="158">
        <v>27387</v>
      </c>
      <c r="D8" s="158">
        <v>4590</v>
      </c>
    </row>
    <row r="9" spans="1:7" ht="15" customHeight="1" x14ac:dyDescent="0.2">
      <c r="A9" s="150" t="s">
        <v>1283</v>
      </c>
      <c r="B9" s="151" t="s">
        <v>447</v>
      </c>
      <c r="C9" s="158">
        <v>26231</v>
      </c>
      <c r="D9" s="158">
        <v>4298</v>
      </c>
    </row>
    <row r="10" spans="1:7" ht="15" customHeight="1" x14ac:dyDescent="0.2">
      <c r="A10" s="192">
        <v>2017</v>
      </c>
      <c r="B10" s="151" t="s">
        <v>446</v>
      </c>
      <c r="C10" s="158">
        <v>27591</v>
      </c>
      <c r="D10" s="158">
        <v>4440</v>
      </c>
    </row>
    <row r="11" spans="1:7" ht="15" customHeight="1" x14ac:dyDescent="0.2">
      <c r="A11" s="193"/>
      <c r="B11" s="151" t="s">
        <v>445</v>
      </c>
      <c r="C11" s="158">
        <v>26126</v>
      </c>
      <c r="D11" s="158">
        <v>4125</v>
      </c>
    </row>
    <row r="12" spans="1:7" ht="15" customHeight="1" x14ac:dyDescent="0.2">
      <c r="A12" s="193"/>
      <c r="B12" s="151" t="s">
        <v>444</v>
      </c>
      <c r="C12" s="158">
        <v>30131</v>
      </c>
      <c r="D12" s="158">
        <v>5032</v>
      </c>
    </row>
    <row r="13" spans="1:7" ht="15" customHeight="1" x14ac:dyDescent="0.2">
      <c r="A13" s="193"/>
      <c r="B13" s="151" t="s">
        <v>443</v>
      </c>
      <c r="C13" s="158">
        <v>29133</v>
      </c>
      <c r="D13" s="158">
        <v>4885</v>
      </c>
    </row>
    <row r="14" spans="1:7" ht="15" customHeight="1" x14ac:dyDescent="0.2">
      <c r="A14" s="193"/>
      <c r="B14" s="151" t="s">
        <v>442</v>
      </c>
      <c r="C14" s="158">
        <v>29710</v>
      </c>
      <c r="D14" s="158">
        <v>5194</v>
      </c>
    </row>
    <row r="15" spans="1:7" ht="15" customHeight="1" x14ac:dyDescent="0.2">
      <c r="A15" s="193"/>
      <c r="B15" s="151" t="s">
        <v>441</v>
      </c>
      <c r="C15" s="158">
        <v>29735</v>
      </c>
      <c r="D15" s="158">
        <v>5231</v>
      </c>
    </row>
    <row r="16" spans="1:7" ht="15" customHeight="1" x14ac:dyDescent="0.2">
      <c r="A16" s="193"/>
      <c r="B16" s="151" t="s">
        <v>440</v>
      </c>
      <c r="C16" s="158">
        <v>28500</v>
      </c>
      <c r="D16" s="158">
        <v>5140</v>
      </c>
    </row>
    <row r="17" spans="1:17" ht="15" customHeight="1" x14ac:dyDescent="0.2">
      <c r="A17" s="193"/>
      <c r="B17" s="151" t="s">
        <v>439</v>
      </c>
      <c r="C17" s="158">
        <v>29076</v>
      </c>
      <c r="D17" s="158">
        <v>5098</v>
      </c>
    </row>
    <row r="18" spans="1:17" ht="15" customHeight="1" x14ac:dyDescent="0.2">
      <c r="A18" s="193"/>
      <c r="B18" s="151" t="s">
        <v>437</v>
      </c>
      <c r="C18" s="158">
        <v>29047</v>
      </c>
      <c r="D18" s="158">
        <v>5405</v>
      </c>
    </row>
    <row r="19" spans="1:17" ht="15" customHeight="1" x14ac:dyDescent="0.2">
      <c r="A19" s="193"/>
      <c r="B19" s="151" t="s">
        <v>450</v>
      </c>
      <c r="C19" s="158">
        <v>36354</v>
      </c>
      <c r="D19" s="158">
        <v>6573</v>
      </c>
      <c r="I19" s="150" t="s">
        <v>426</v>
      </c>
      <c r="J19" s="150" t="s">
        <v>38</v>
      </c>
    </row>
    <row r="20" spans="1:17" ht="15" x14ac:dyDescent="0.25">
      <c r="A20" s="193"/>
      <c r="B20" s="159" t="s">
        <v>448</v>
      </c>
      <c r="C20" s="158">
        <v>28080</v>
      </c>
      <c r="D20" s="158">
        <v>5025</v>
      </c>
      <c r="G20" s="195" t="s">
        <v>1285</v>
      </c>
      <c r="H20" s="159" t="s">
        <v>448</v>
      </c>
      <c r="I20" s="153">
        <f t="shared" ref="I20:J31" si="0">C20/C8-1</f>
        <v>2.5303976339138945E-2</v>
      </c>
      <c r="J20" s="153">
        <f t="shared" si="0"/>
        <v>9.4771241830065467E-2</v>
      </c>
      <c r="L20" s="1" t="s">
        <v>1257</v>
      </c>
      <c r="M20"/>
      <c r="N20"/>
    </row>
    <row r="21" spans="1:17" ht="15" customHeight="1" x14ac:dyDescent="0.2">
      <c r="A21" s="194"/>
      <c r="B21" s="159" t="s">
        <v>447</v>
      </c>
      <c r="C21" s="158">
        <v>24414</v>
      </c>
      <c r="D21" s="158">
        <v>4062</v>
      </c>
      <c r="G21" s="196"/>
      <c r="H21" s="159" t="s">
        <v>447</v>
      </c>
      <c r="I21" s="153">
        <f t="shared" si="0"/>
        <v>-6.9269185315085191E-2</v>
      </c>
      <c r="J21" s="153">
        <f t="shared" si="0"/>
        <v>-5.4909260120986514E-2</v>
      </c>
      <c r="L21" s="191" t="s">
        <v>1270</v>
      </c>
      <c r="M21" s="191"/>
      <c r="N21" s="191"/>
      <c r="O21" s="191"/>
      <c r="P21" s="191"/>
      <c r="Q21" s="191"/>
    </row>
    <row r="22" spans="1:17" ht="15" customHeight="1" x14ac:dyDescent="0.2">
      <c r="A22" s="195">
        <v>2018</v>
      </c>
      <c r="B22" s="159" t="s">
        <v>446</v>
      </c>
      <c r="C22" s="158">
        <v>25413</v>
      </c>
      <c r="D22" s="158">
        <v>4428</v>
      </c>
      <c r="G22" s="196"/>
      <c r="H22" s="159" t="s">
        <v>446</v>
      </c>
      <c r="I22" s="153">
        <f t="shared" si="0"/>
        <v>-7.8938784386212935E-2</v>
      </c>
      <c r="J22" s="153">
        <f t="shared" si="0"/>
        <v>-2.7027027027026751E-3</v>
      </c>
      <c r="L22" s="191"/>
      <c r="M22" s="191"/>
      <c r="N22" s="191"/>
      <c r="O22" s="191"/>
      <c r="P22" s="191"/>
      <c r="Q22" s="191"/>
    </row>
    <row r="23" spans="1:17" ht="15" customHeight="1" x14ac:dyDescent="0.2">
      <c r="A23" s="196"/>
      <c r="B23" s="159" t="s">
        <v>445</v>
      </c>
      <c r="C23" s="158">
        <v>27705</v>
      </c>
      <c r="D23" s="158">
        <v>4847</v>
      </c>
      <c r="G23" s="196"/>
      <c r="H23" s="159" t="s">
        <v>445</v>
      </c>
      <c r="I23" s="153">
        <f t="shared" si="0"/>
        <v>6.0437877975962673E-2</v>
      </c>
      <c r="J23" s="153">
        <f t="shared" si="0"/>
        <v>0.17503030303030309</v>
      </c>
      <c r="L23" s="191"/>
      <c r="M23" s="191"/>
      <c r="N23" s="191"/>
      <c r="O23" s="191"/>
      <c r="P23" s="191"/>
      <c r="Q23" s="191"/>
    </row>
    <row r="24" spans="1:17" ht="15" customHeight="1" x14ac:dyDescent="0.2">
      <c r="A24" s="196"/>
      <c r="B24" s="159" t="s">
        <v>444</v>
      </c>
      <c r="C24" s="158">
        <v>29171</v>
      </c>
      <c r="D24" s="158">
        <v>5190</v>
      </c>
      <c r="G24" s="196"/>
      <c r="H24" s="159" t="s">
        <v>444</v>
      </c>
      <c r="I24" s="153">
        <f t="shared" si="0"/>
        <v>-3.1860874182735421E-2</v>
      </c>
      <c r="J24" s="153">
        <f t="shared" si="0"/>
        <v>3.1399046104928496E-2</v>
      </c>
      <c r="L24" s="1" t="s">
        <v>1271</v>
      </c>
      <c r="M24" s="154"/>
      <c r="N24" s="154"/>
      <c r="O24" s="154"/>
      <c r="P24" s="154"/>
      <c r="Q24" s="154"/>
    </row>
    <row r="25" spans="1:17" ht="15" customHeight="1" x14ac:dyDescent="0.25">
      <c r="A25" s="196"/>
      <c r="B25" s="159" t="s">
        <v>443</v>
      </c>
      <c r="C25" s="158">
        <v>29185</v>
      </c>
      <c r="D25" s="158">
        <v>5145</v>
      </c>
      <c r="G25" s="196"/>
      <c r="H25" s="159" t="s">
        <v>443</v>
      </c>
      <c r="I25" s="153">
        <f t="shared" si="0"/>
        <v>1.7849174475681462E-3</v>
      </c>
      <c r="J25" s="153">
        <f t="shared" si="0"/>
        <v>5.3224155578300847E-2</v>
      </c>
      <c r="M25"/>
      <c r="N25"/>
    </row>
    <row r="26" spans="1:17" ht="15" customHeight="1" x14ac:dyDescent="0.25">
      <c r="A26" s="196"/>
      <c r="B26" s="159" t="s">
        <v>442</v>
      </c>
      <c r="C26" s="158">
        <v>29699</v>
      </c>
      <c r="D26" s="158">
        <v>5458</v>
      </c>
      <c r="G26" s="196"/>
      <c r="H26" s="159" t="s">
        <v>442</v>
      </c>
      <c r="I26" s="153">
        <f t="shared" si="0"/>
        <v>-3.7024570851562633E-4</v>
      </c>
      <c r="J26" s="153">
        <f t="shared" si="0"/>
        <v>5.0827878321139774E-2</v>
      </c>
      <c r="M26"/>
      <c r="N26"/>
    </row>
    <row r="27" spans="1:17" ht="15" customHeight="1" x14ac:dyDescent="0.25">
      <c r="A27" s="196"/>
      <c r="B27" s="159" t="s">
        <v>441</v>
      </c>
      <c r="C27" s="158">
        <v>28989</v>
      </c>
      <c r="D27" s="158">
        <v>5575</v>
      </c>
      <c r="G27" s="196"/>
      <c r="H27" s="159" t="s">
        <v>441</v>
      </c>
      <c r="I27" s="153">
        <f t="shared" si="0"/>
        <v>-2.5088279804943658E-2</v>
      </c>
      <c r="J27" s="153">
        <f t="shared" si="0"/>
        <v>6.5761804626266462E-2</v>
      </c>
      <c r="M27"/>
      <c r="N27"/>
    </row>
    <row r="28" spans="1:17" ht="15" customHeight="1" x14ac:dyDescent="0.25">
      <c r="A28" s="196"/>
      <c r="B28" s="159" t="s">
        <v>440</v>
      </c>
      <c r="C28" s="158">
        <v>28205</v>
      </c>
      <c r="D28" s="158">
        <v>5125</v>
      </c>
      <c r="G28" s="196"/>
      <c r="H28" s="159" t="s">
        <v>440</v>
      </c>
      <c r="I28" s="153">
        <f t="shared" si="0"/>
        <v>-1.0350877192982444E-2</v>
      </c>
      <c r="J28" s="153">
        <f t="shared" si="0"/>
        <v>-2.9182879377431803E-3</v>
      </c>
      <c r="M28"/>
      <c r="N28"/>
    </row>
    <row r="29" spans="1:17" ht="15" customHeight="1" x14ac:dyDescent="0.25">
      <c r="A29" s="196"/>
      <c r="B29" s="159" t="s">
        <v>439</v>
      </c>
      <c r="C29" s="158">
        <v>30371</v>
      </c>
      <c r="D29" s="158">
        <v>5695</v>
      </c>
      <c r="G29" s="196"/>
      <c r="H29" s="159" t="s">
        <v>439</v>
      </c>
      <c r="I29" s="153">
        <f t="shared" si="0"/>
        <v>4.4538450956115083E-2</v>
      </c>
      <c r="J29" s="153">
        <f t="shared" si="0"/>
        <v>0.11710474695959205</v>
      </c>
      <c r="M29"/>
      <c r="N29"/>
    </row>
    <row r="30" spans="1:17" ht="15" customHeight="1" x14ac:dyDescent="0.25">
      <c r="A30" s="196"/>
      <c r="B30" s="159" t="s">
        <v>437</v>
      </c>
      <c r="C30" s="158">
        <v>30166</v>
      </c>
      <c r="D30" s="158">
        <v>5820</v>
      </c>
      <c r="G30" s="196"/>
      <c r="H30" s="159" t="s">
        <v>437</v>
      </c>
      <c r="I30" s="153">
        <f t="shared" si="0"/>
        <v>3.8523771818087971E-2</v>
      </c>
      <c r="J30" s="153">
        <f t="shared" si="0"/>
        <v>7.6780758556891815E-2</v>
      </c>
      <c r="M30"/>
      <c r="N30"/>
    </row>
    <row r="31" spans="1:17" ht="15" x14ac:dyDescent="0.25">
      <c r="A31" s="196"/>
      <c r="B31" s="159" t="s">
        <v>450</v>
      </c>
      <c r="C31" s="158">
        <v>38013</v>
      </c>
      <c r="D31" s="158">
        <v>6899</v>
      </c>
      <c r="G31" s="197"/>
      <c r="H31" s="159" t="s">
        <v>450</v>
      </c>
      <c r="I31" s="153">
        <f t="shared" si="0"/>
        <v>4.5634593167189319E-2</v>
      </c>
      <c r="J31" s="153">
        <f t="shared" si="0"/>
        <v>4.9596835539327477E-2</v>
      </c>
      <c r="M31"/>
      <c r="N31"/>
    </row>
    <row r="32" spans="1:17" ht="15" x14ac:dyDescent="0.25">
      <c r="A32" s="196"/>
      <c r="B32" s="159" t="s">
        <v>448</v>
      </c>
      <c r="C32" s="158">
        <v>30788</v>
      </c>
      <c r="D32" s="158">
        <v>5727</v>
      </c>
      <c r="G32" s="195" t="s">
        <v>1286</v>
      </c>
      <c r="H32" s="159" t="s">
        <v>448</v>
      </c>
      <c r="I32" s="153">
        <f>C32/C20-1</f>
        <v>9.6438746438746392E-2</v>
      </c>
      <c r="J32" s="153">
        <f>D32/D20-1</f>
        <v>0.13970149253731345</v>
      </c>
      <c r="M32"/>
      <c r="N32"/>
    </row>
    <row r="33" spans="1:14" ht="15" x14ac:dyDescent="0.25">
      <c r="A33" s="197"/>
      <c r="B33" s="159" t="s">
        <v>447</v>
      </c>
      <c r="C33" s="158"/>
      <c r="D33" s="158"/>
      <c r="G33" s="196"/>
      <c r="H33" s="159" t="s">
        <v>447</v>
      </c>
      <c r="M33"/>
      <c r="N33"/>
    </row>
    <row r="34" spans="1:14" ht="15" x14ac:dyDescent="0.25">
      <c r="A34" s="195">
        <v>2019</v>
      </c>
      <c r="B34" s="159" t="s">
        <v>446</v>
      </c>
      <c r="C34" s="158"/>
      <c r="D34" s="158"/>
      <c r="G34" s="196"/>
      <c r="H34" s="159" t="s">
        <v>446</v>
      </c>
      <c r="M34"/>
      <c r="N34"/>
    </row>
    <row r="35" spans="1:14" ht="12.75" x14ac:dyDescent="0.2">
      <c r="A35" s="196"/>
      <c r="B35" s="159" t="s">
        <v>445</v>
      </c>
      <c r="C35" s="158"/>
      <c r="D35" s="158"/>
      <c r="G35" s="196"/>
      <c r="H35" s="159" t="s">
        <v>445</v>
      </c>
    </row>
    <row r="36" spans="1:14" ht="12.75" x14ac:dyDescent="0.2">
      <c r="A36" s="196"/>
      <c r="B36" s="159" t="s">
        <v>444</v>
      </c>
      <c r="C36" s="158"/>
      <c r="D36" s="158"/>
      <c r="G36" s="196"/>
      <c r="H36" s="159" t="s">
        <v>444</v>
      </c>
    </row>
    <row r="37" spans="1:14" ht="12.75" x14ac:dyDescent="0.2">
      <c r="A37" s="196"/>
      <c r="B37" s="159" t="s">
        <v>443</v>
      </c>
      <c r="C37" s="158"/>
      <c r="D37" s="158"/>
      <c r="G37" s="196"/>
      <c r="H37" s="159" t="s">
        <v>443</v>
      </c>
    </row>
    <row r="38" spans="1:14" ht="15" x14ac:dyDescent="0.25">
      <c r="A38" s="196"/>
      <c r="B38" s="159" t="s">
        <v>442</v>
      </c>
      <c r="C38" s="158"/>
      <c r="D38" s="158"/>
      <c r="E38"/>
      <c r="F38"/>
      <c r="G38" s="196"/>
      <c r="H38" s="159" t="s">
        <v>442</v>
      </c>
      <c r="I38"/>
    </row>
    <row r="39" spans="1:14" ht="15" x14ac:dyDescent="0.25">
      <c r="A39" s="196"/>
      <c r="B39" s="159" t="s">
        <v>441</v>
      </c>
      <c r="C39" s="158"/>
      <c r="D39" s="158"/>
      <c r="E39"/>
      <c r="F39"/>
      <c r="G39" s="196"/>
      <c r="H39" s="159" t="s">
        <v>441</v>
      </c>
      <c r="I39"/>
    </row>
    <row r="40" spans="1:14" ht="15" x14ac:dyDescent="0.25">
      <c r="A40" s="196"/>
      <c r="B40" s="159" t="s">
        <v>440</v>
      </c>
      <c r="C40" s="158"/>
      <c r="D40" s="158"/>
      <c r="E40"/>
      <c r="F40"/>
      <c r="G40" s="196"/>
      <c r="H40" s="159" t="s">
        <v>440</v>
      </c>
      <c r="I40"/>
    </row>
    <row r="41" spans="1:14" ht="15" x14ac:dyDescent="0.25">
      <c r="A41" s="196"/>
      <c r="B41" s="159" t="s">
        <v>439</v>
      </c>
      <c r="C41" s="158"/>
      <c r="D41" s="158"/>
      <c r="E41"/>
      <c r="F41"/>
      <c r="G41" s="196"/>
      <c r="H41" s="159" t="s">
        <v>439</v>
      </c>
      <c r="I41"/>
    </row>
    <row r="42" spans="1:14" ht="15" x14ac:dyDescent="0.25">
      <c r="A42" s="196"/>
      <c r="B42" s="159" t="s">
        <v>437</v>
      </c>
      <c r="C42" s="158"/>
      <c r="D42" s="158"/>
      <c r="E42"/>
      <c r="F42"/>
      <c r="G42" s="196"/>
      <c r="H42" s="159" t="s">
        <v>437</v>
      </c>
      <c r="I42"/>
    </row>
    <row r="43" spans="1:14" ht="15" x14ac:dyDescent="0.25">
      <c r="A43" s="196"/>
      <c r="B43" s="159" t="s">
        <v>450</v>
      </c>
      <c r="C43" s="158"/>
      <c r="D43" s="158"/>
      <c r="E43"/>
      <c r="F43"/>
      <c r="G43" s="197"/>
      <c r="H43" s="159" t="s">
        <v>450</v>
      </c>
      <c r="I43"/>
    </row>
    <row r="44" spans="1:14" ht="15" x14ac:dyDescent="0.25">
      <c r="A44" s="196"/>
      <c r="B44"/>
      <c r="C44"/>
      <c r="D44"/>
      <c r="E44"/>
      <c r="F44"/>
      <c r="G44"/>
      <c r="H44"/>
      <c r="I44"/>
    </row>
    <row r="45" spans="1:14" ht="15" x14ac:dyDescent="0.25">
      <c r="A45" s="197"/>
      <c r="B45"/>
      <c r="C45"/>
      <c r="D45"/>
      <c r="E45"/>
      <c r="F45"/>
      <c r="G45"/>
      <c r="H45"/>
      <c r="I45"/>
    </row>
    <row r="46" spans="1:14" ht="15" x14ac:dyDescent="0.25">
      <c r="A46"/>
      <c r="B46"/>
      <c r="C46"/>
      <c r="D46"/>
      <c r="E46"/>
      <c r="F46"/>
      <c r="G46"/>
      <c r="H46"/>
      <c r="I46"/>
    </row>
    <row r="47" spans="1:14" ht="15" x14ac:dyDescent="0.25">
      <c r="A47"/>
      <c r="B47"/>
      <c r="C47"/>
      <c r="D47"/>
      <c r="E47"/>
      <c r="F47"/>
      <c r="G47"/>
      <c r="H47"/>
      <c r="I47"/>
    </row>
    <row r="48" spans="1:14" ht="15" x14ac:dyDescent="0.25">
      <c r="A48"/>
      <c r="B48"/>
      <c r="C48"/>
      <c r="D48"/>
      <c r="E48"/>
      <c r="F48"/>
      <c r="G48"/>
      <c r="H48"/>
      <c r="I48"/>
    </row>
    <row r="49" spans="1:9" ht="15" x14ac:dyDescent="0.25">
      <c r="A49"/>
      <c r="B49"/>
      <c r="C49"/>
      <c r="D49"/>
      <c r="E49"/>
      <c r="F49"/>
      <c r="G49"/>
      <c r="H49"/>
      <c r="I49"/>
    </row>
    <row r="50" spans="1:9" ht="15" x14ac:dyDescent="0.25">
      <c r="A50"/>
      <c r="B50"/>
      <c r="C50"/>
      <c r="D50"/>
      <c r="E50"/>
      <c r="F50"/>
      <c r="G50"/>
      <c r="H50"/>
      <c r="I50"/>
    </row>
    <row r="51" spans="1:9" ht="15" x14ac:dyDescent="0.25">
      <c r="A51"/>
      <c r="B51"/>
      <c r="C51"/>
      <c r="D51"/>
      <c r="E51"/>
      <c r="F51"/>
      <c r="G51"/>
      <c r="H51"/>
      <c r="I51"/>
    </row>
    <row r="52" spans="1:9" ht="15" x14ac:dyDescent="0.25">
      <c r="A52"/>
      <c r="B52"/>
      <c r="C52"/>
      <c r="D52"/>
      <c r="E52"/>
      <c r="F52"/>
      <c r="G52"/>
      <c r="H52"/>
      <c r="I52"/>
    </row>
    <row r="53" spans="1:9" ht="15" x14ac:dyDescent="0.25">
      <c r="A53"/>
      <c r="B53"/>
      <c r="C53"/>
      <c r="D53"/>
      <c r="E53"/>
      <c r="F53"/>
      <c r="G53"/>
      <c r="H53"/>
      <c r="I53"/>
    </row>
    <row r="54" spans="1:9" ht="15" x14ac:dyDescent="0.25">
      <c r="A54"/>
      <c r="B54"/>
      <c r="C54"/>
      <c r="D54"/>
      <c r="E54"/>
      <c r="F54"/>
      <c r="G54"/>
      <c r="H54"/>
      <c r="I54"/>
    </row>
    <row r="55" spans="1:9" ht="15" x14ac:dyDescent="0.25">
      <c r="A55"/>
      <c r="B55"/>
      <c r="C55"/>
      <c r="D55"/>
      <c r="E55"/>
      <c r="F55"/>
      <c r="G55"/>
      <c r="H55"/>
      <c r="I55"/>
    </row>
    <row r="56" spans="1:9" ht="15" x14ac:dyDescent="0.25">
      <c r="A56"/>
      <c r="B56"/>
      <c r="C56"/>
      <c r="D56"/>
      <c r="E56"/>
      <c r="F56"/>
      <c r="G56"/>
      <c r="H56"/>
      <c r="I56"/>
    </row>
    <row r="57" spans="1:9" ht="15" x14ac:dyDescent="0.25">
      <c r="A57"/>
      <c r="B57"/>
      <c r="C57"/>
      <c r="D57"/>
      <c r="E57"/>
      <c r="F57"/>
      <c r="G57"/>
      <c r="H57"/>
      <c r="I57"/>
    </row>
    <row r="58" spans="1:9" ht="15" x14ac:dyDescent="0.25">
      <c r="A58"/>
      <c r="B58"/>
      <c r="C58"/>
      <c r="D58"/>
      <c r="E58"/>
      <c r="F58"/>
      <c r="G58"/>
      <c r="H58"/>
      <c r="I58"/>
    </row>
    <row r="59" spans="1:9" ht="15" x14ac:dyDescent="0.25">
      <c r="A59"/>
      <c r="B59"/>
      <c r="C59"/>
      <c r="D59"/>
      <c r="E59"/>
      <c r="F59"/>
      <c r="G59"/>
      <c r="H59"/>
      <c r="I59"/>
    </row>
    <row r="60" spans="1:9" ht="15" x14ac:dyDescent="0.25">
      <c r="A60"/>
      <c r="B60"/>
      <c r="C60"/>
      <c r="D60"/>
      <c r="E60"/>
      <c r="F60"/>
      <c r="G60"/>
      <c r="H60"/>
      <c r="I60"/>
    </row>
    <row r="61" spans="1:9" ht="15" x14ac:dyDescent="0.25">
      <c r="A61"/>
      <c r="B61"/>
      <c r="C61"/>
      <c r="D61"/>
      <c r="E61"/>
      <c r="F61"/>
      <c r="G61"/>
      <c r="H61"/>
      <c r="I61"/>
    </row>
    <row r="62" spans="1:9" ht="15" x14ac:dyDescent="0.25">
      <c r="A62"/>
    </row>
    <row r="63" spans="1:9" ht="15" x14ac:dyDescent="0.25">
      <c r="A63"/>
    </row>
  </sheetData>
  <mergeCells count="6">
    <mergeCell ref="A10:A21"/>
    <mergeCell ref="G20:G31"/>
    <mergeCell ref="L21:Q23"/>
    <mergeCell ref="A22:A33"/>
    <mergeCell ref="G32:G43"/>
    <mergeCell ref="A34:A45"/>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zoomScale="115" zoomScaleNormal="115" workbookViewId="0">
      <selection activeCell="C5" sqref="C5"/>
    </sheetView>
  </sheetViews>
  <sheetFormatPr baseColWidth="10" defaultColWidth="9.140625" defaultRowHeight="15" x14ac:dyDescent="0.25"/>
  <cols>
    <col min="1" max="1" width="20.85546875" style="88" customWidth="1"/>
    <col min="2" max="2" width="18.42578125" style="88" customWidth="1"/>
    <col min="3" max="19" width="9.140625" style="88"/>
    <col min="20" max="20" width="20.5703125" style="88" bestFit="1" customWidth="1"/>
    <col min="21" max="16384" width="9.140625" style="88"/>
  </cols>
  <sheetData>
    <row r="1" spans="1:3" x14ac:dyDescent="0.25">
      <c r="A1" s="201" t="s">
        <v>1304</v>
      </c>
    </row>
    <row r="2" spans="1:3" x14ac:dyDescent="0.25">
      <c r="A2" s="202" t="s">
        <v>1305</v>
      </c>
      <c r="B2" s="203"/>
    </row>
    <row r="4" spans="1:3" x14ac:dyDescent="0.25">
      <c r="B4" s="88" t="s">
        <v>1306</v>
      </c>
      <c r="C4" s="88" t="s">
        <v>1307</v>
      </c>
    </row>
    <row r="5" spans="1:3" x14ac:dyDescent="0.25">
      <c r="A5" s="88" t="s">
        <v>1308</v>
      </c>
      <c r="B5" s="88">
        <v>2605460</v>
      </c>
      <c r="C5" s="88">
        <v>2605460</v>
      </c>
    </row>
    <row r="6" spans="1:3" x14ac:dyDescent="0.25">
      <c r="A6" s="88" t="s">
        <v>1309</v>
      </c>
      <c r="B6" s="88">
        <v>371206</v>
      </c>
      <c r="C6" s="88">
        <v>371277</v>
      </c>
    </row>
    <row r="7" spans="1:3" x14ac:dyDescent="0.25">
      <c r="A7" s="88" t="s">
        <v>1310</v>
      </c>
      <c r="B7" s="88">
        <v>29476</v>
      </c>
      <c r="C7" s="88">
        <v>29476</v>
      </c>
    </row>
    <row r="8" spans="1:3" x14ac:dyDescent="0.25">
      <c r="A8" s="88" t="s">
        <v>1311</v>
      </c>
      <c r="B8" s="88">
        <v>11727</v>
      </c>
      <c r="C8" s="88">
        <v>11727</v>
      </c>
    </row>
    <row r="9" spans="1:3" x14ac:dyDescent="0.25">
      <c r="A9" s="88" t="s">
        <v>1312</v>
      </c>
      <c r="B9" s="88">
        <v>71</v>
      </c>
    </row>
    <row r="10" spans="1:3" x14ac:dyDescent="0.25">
      <c r="B10" s="203"/>
    </row>
    <row r="11" spans="1:3" x14ac:dyDescent="0.25">
      <c r="B11" s="203"/>
    </row>
    <row r="12" spans="1:3" x14ac:dyDescent="0.25">
      <c r="B12" s="203"/>
    </row>
    <row r="13" spans="1:3" x14ac:dyDescent="0.25">
      <c r="B13" s="203"/>
    </row>
    <row r="14" spans="1:3" x14ac:dyDescent="0.25">
      <c r="B14" s="203"/>
    </row>
    <row r="15" spans="1:3" x14ac:dyDescent="0.25">
      <c r="B15" s="203"/>
    </row>
    <row r="16" spans="1:3" x14ac:dyDescent="0.25">
      <c r="B16" s="203"/>
    </row>
    <row r="17" spans="2:2" x14ac:dyDescent="0.25">
      <c r="B17" s="203"/>
    </row>
    <row r="18" spans="2:2" x14ac:dyDescent="0.25">
      <c r="B18" s="203"/>
    </row>
    <row r="19" spans="2:2" x14ac:dyDescent="0.25">
      <c r="B19" s="203"/>
    </row>
    <row r="20" spans="2:2" x14ac:dyDescent="0.25">
      <c r="B20" s="203"/>
    </row>
    <row r="21" spans="2:2" x14ac:dyDescent="0.25">
      <c r="B21" s="203"/>
    </row>
    <row r="22" spans="2:2" x14ac:dyDescent="0.25">
      <c r="B22" s="203"/>
    </row>
    <row r="23" spans="2:2" x14ac:dyDescent="0.25">
      <c r="B23" s="203"/>
    </row>
    <row r="24" spans="2:2" x14ac:dyDescent="0.25">
      <c r="B24" s="203"/>
    </row>
    <row r="25" spans="2:2" x14ac:dyDescent="0.25">
      <c r="B25" s="203"/>
    </row>
    <row r="26" spans="2:2" x14ac:dyDescent="0.25">
      <c r="B26" s="203"/>
    </row>
    <row r="27" spans="2:2" x14ac:dyDescent="0.25">
      <c r="B27" s="203"/>
    </row>
    <row r="28" spans="2:2" x14ac:dyDescent="0.25">
      <c r="B28" s="203"/>
    </row>
    <row r="29" spans="2:2" x14ac:dyDescent="0.25">
      <c r="B29" s="203"/>
    </row>
    <row r="30" spans="2:2" x14ac:dyDescent="0.25">
      <c r="B30" s="203"/>
    </row>
    <row r="31" spans="2:2" x14ac:dyDescent="0.25">
      <c r="B31" s="203"/>
    </row>
    <row r="32" spans="2:2" x14ac:dyDescent="0.25">
      <c r="B32" s="203"/>
    </row>
    <row r="33" spans="2:2" x14ac:dyDescent="0.25">
      <c r="B33" s="203"/>
    </row>
    <row r="34" spans="2:2" x14ac:dyDescent="0.25">
      <c r="B34" s="203"/>
    </row>
    <row r="35" spans="2:2" x14ac:dyDescent="0.25">
      <c r="B35" s="203"/>
    </row>
    <row r="36" spans="2:2" x14ac:dyDescent="0.25">
      <c r="B36" s="203"/>
    </row>
    <row r="37" spans="2:2" x14ac:dyDescent="0.25">
      <c r="B37" s="203"/>
    </row>
    <row r="38" spans="2:2" x14ac:dyDescent="0.25">
      <c r="B38" s="203"/>
    </row>
    <row r="39" spans="2:2" x14ac:dyDescent="0.25">
      <c r="B39" s="203"/>
    </row>
    <row r="40" spans="2:2" x14ac:dyDescent="0.25">
      <c r="B40" s="203"/>
    </row>
    <row r="41" spans="2:2" x14ac:dyDescent="0.25">
      <c r="B41" s="203"/>
    </row>
    <row r="42" spans="2:2" x14ac:dyDescent="0.25">
      <c r="B42" s="203"/>
    </row>
    <row r="43" spans="2:2" x14ac:dyDescent="0.25">
      <c r="B43" s="203"/>
    </row>
    <row r="44" spans="2:2" x14ac:dyDescent="0.25">
      <c r="B44" s="203"/>
    </row>
    <row r="45" spans="2:2" x14ac:dyDescent="0.25">
      <c r="B45" s="203"/>
    </row>
    <row r="46" spans="2:2" x14ac:dyDescent="0.25">
      <c r="B46" s="203"/>
    </row>
    <row r="47" spans="2:2" x14ac:dyDescent="0.25">
      <c r="B47" s="203"/>
    </row>
    <row r="48" spans="2:2" x14ac:dyDescent="0.25">
      <c r="B48" s="203"/>
    </row>
    <row r="49" spans="2:2" x14ac:dyDescent="0.25">
      <c r="B49" s="203"/>
    </row>
    <row r="50" spans="2:2" x14ac:dyDescent="0.25">
      <c r="B50" s="203"/>
    </row>
    <row r="51" spans="2:2" x14ac:dyDescent="0.25">
      <c r="B51" s="203"/>
    </row>
    <row r="52" spans="2:2" x14ac:dyDescent="0.25">
      <c r="B52" s="203"/>
    </row>
    <row r="53" spans="2:2" x14ac:dyDescent="0.25">
      <c r="B53" s="203"/>
    </row>
    <row r="54" spans="2:2" x14ac:dyDescent="0.25">
      <c r="B54" s="203"/>
    </row>
    <row r="55" spans="2:2" x14ac:dyDescent="0.25">
      <c r="B55" s="203"/>
    </row>
    <row r="56" spans="2:2" x14ac:dyDescent="0.25">
      <c r="B56" s="203"/>
    </row>
    <row r="57" spans="2:2" x14ac:dyDescent="0.25">
      <c r="B57" s="203"/>
    </row>
    <row r="58" spans="2:2" x14ac:dyDescent="0.25">
      <c r="B58" s="203"/>
    </row>
    <row r="59" spans="2:2" x14ac:dyDescent="0.25">
      <c r="B59" s="203"/>
    </row>
    <row r="60" spans="2:2" x14ac:dyDescent="0.25">
      <c r="B60" s="203"/>
    </row>
    <row r="61" spans="2:2" x14ac:dyDescent="0.25">
      <c r="B61" s="203"/>
    </row>
    <row r="62" spans="2:2" x14ac:dyDescent="0.25">
      <c r="B62" s="203"/>
    </row>
    <row r="63" spans="2:2" x14ac:dyDescent="0.25">
      <c r="B63" s="203"/>
    </row>
    <row r="64" spans="2:2" x14ac:dyDescent="0.25">
      <c r="B64" s="203"/>
    </row>
    <row r="65" spans="2:2" x14ac:dyDescent="0.25">
      <c r="B65" s="203"/>
    </row>
    <row r="66" spans="2:2" x14ac:dyDescent="0.25">
      <c r="B66" s="203"/>
    </row>
    <row r="67" spans="2:2" x14ac:dyDescent="0.25">
      <c r="B67" s="203"/>
    </row>
    <row r="68" spans="2:2" x14ac:dyDescent="0.25">
      <c r="B68" s="203"/>
    </row>
    <row r="69" spans="2:2" x14ac:dyDescent="0.25">
      <c r="B69" s="203"/>
    </row>
    <row r="70" spans="2:2" x14ac:dyDescent="0.25">
      <c r="B70" s="203"/>
    </row>
    <row r="71" spans="2:2" x14ac:dyDescent="0.25">
      <c r="B71" s="203"/>
    </row>
    <row r="72" spans="2:2" x14ac:dyDescent="0.25">
      <c r="B72" s="203"/>
    </row>
    <row r="73" spans="2:2" x14ac:dyDescent="0.25">
      <c r="B73" s="203"/>
    </row>
    <row r="74" spans="2:2" x14ac:dyDescent="0.25">
      <c r="B74" s="203"/>
    </row>
    <row r="75" spans="2:2" x14ac:dyDescent="0.25">
      <c r="B75" s="203"/>
    </row>
    <row r="76" spans="2:2" x14ac:dyDescent="0.25">
      <c r="B76" s="203"/>
    </row>
    <row r="77" spans="2:2" x14ac:dyDescent="0.25">
      <c r="B77" s="203"/>
    </row>
    <row r="78" spans="2:2" x14ac:dyDescent="0.25">
      <c r="B78" s="203"/>
    </row>
    <row r="79" spans="2:2" x14ac:dyDescent="0.25">
      <c r="B79" s="203"/>
    </row>
    <row r="80" spans="2:2" x14ac:dyDescent="0.25">
      <c r="B80" s="203"/>
    </row>
    <row r="81" spans="2:2" x14ac:dyDescent="0.25">
      <c r="B81" s="203"/>
    </row>
    <row r="82" spans="2:2" x14ac:dyDescent="0.25">
      <c r="B82" s="203"/>
    </row>
    <row r="83" spans="2:2" x14ac:dyDescent="0.25">
      <c r="B83" s="203"/>
    </row>
    <row r="84" spans="2:2" x14ac:dyDescent="0.25">
      <c r="B84" s="203"/>
    </row>
    <row r="85" spans="2:2" x14ac:dyDescent="0.25">
      <c r="B85" s="203"/>
    </row>
    <row r="86" spans="2:2" x14ac:dyDescent="0.25">
      <c r="B86" s="203"/>
    </row>
    <row r="87" spans="2:2" x14ac:dyDescent="0.25">
      <c r="B87" s="203"/>
    </row>
    <row r="88" spans="2:2" x14ac:dyDescent="0.25">
      <c r="B88" s="203"/>
    </row>
    <row r="89" spans="2:2" x14ac:dyDescent="0.25">
      <c r="B89" s="203"/>
    </row>
    <row r="90" spans="2:2" x14ac:dyDescent="0.25">
      <c r="B90" s="203"/>
    </row>
    <row r="91" spans="2:2" x14ac:dyDescent="0.25">
      <c r="B91" s="203"/>
    </row>
    <row r="92" spans="2:2" x14ac:dyDescent="0.25">
      <c r="B92" s="203"/>
    </row>
    <row r="93" spans="2:2" x14ac:dyDescent="0.25">
      <c r="B93" s="203"/>
    </row>
    <row r="94" spans="2:2" x14ac:dyDescent="0.25">
      <c r="B94" s="203"/>
    </row>
    <row r="95" spans="2:2" x14ac:dyDescent="0.25">
      <c r="B95" s="203"/>
    </row>
    <row r="96" spans="2:2" x14ac:dyDescent="0.25">
      <c r="B96" s="203"/>
    </row>
    <row r="97" spans="2:2" x14ac:dyDescent="0.25">
      <c r="B97" s="203"/>
    </row>
    <row r="98" spans="2:2" x14ac:dyDescent="0.25">
      <c r="B98" s="203"/>
    </row>
    <row r="99" spans="2:2" x14ac:dyDescent="0.25">
      <c r="B99" s="203"/>
    </row>
    <row r="100" spans="2:2" x14ac:dyDescent="0.25">
      <c r="B100" s="203"/>
    </row>
    <row r="101" spans="2:2" x14ac:dyDescent="0.25">
      <c r="B101" s="203"/>
    </row>
    <row r="102" spans="2:2" x14ac:dyDescent="0.25">
      <c r="B102" s="203"/>
    </row>
    <row r="103" spans="2:2" x14ac:dyDescent="0.25">
      <c r="B103" s="203"/>
    </row>
    <row r="104" spans="2:2" x14ac:dyDescent="0.25">
      <c r="B104" s="203"/>
    </row>
    <row r="105" spans="2:2" x14ac:dyDescent="0.25">
      <c r="B105" s="203"/>
    </row>
    <row r="106" spans="2:2" x14ac:dyDescent="0.25">
      <c r="B106" s="203"/>
    </row>
    <row r="107" spans="2:2" x14ac:dyDescent="0.25">
      <c r="B107" s="203"/>
    </row>
    <row r="108" spans="2:2" x14ac:dyDescent="0.25">
      <c r="B108" s="203"/>
    </row>
    <row r="109" spans="2:2" x14ac:dyDescent="0.25">
      <c r="B109" s="203"/>
    </row>
    <row r="110" spans="2:2" x14ac:dyDescent="0.25">
      <c r="B110" s="203"/>
    </row>
    <row r="111" spans="2:2" x14ac:dyDescent="0.25">
      <c r="B111" s="203"/>
    </row>
    <row r="112" spans="2:2" x14ac:dyDescent="0.25">
      <c r="B112" s="203"/>
    </row>
    <row r="113" spans="2:2" x14ac:dyDescent="0.25">
      <c r="B113" s="203"/>
    </row>
    <row r="114" spans="2:2" x14ac:dyDescent="0.25">
      <c r="B114" s="203"/>
    </row>
    <row r="115" spans="2:2" x14ac:dyDescent="0.25">
      <c r="B115" s="203"/>
    </row>
    <row r="116" spans="2:2" x14ac:dyDescent="0.25">
      <c r="B116" s="203"/>
    </row>
    <row r="117" spans="2:2" x14ac:dyDescent="0.25">
      <c r="B117" s="203"/>
    </row>
    <row r="118" spans="2:2" x14ac:dyDescent="0.25">
      <c r="B118" s="203"/>
    </row>
    <row r="119" spans="2:2" x14ac:dyDescent="0.25">
      <c r="B119" s="203"/>
    </row>
    <row r="120" spans="2:2" x14ac:dyDescent="0.25">
      <c r="B120" s="203"/>
    </row>
    <row r="121" spans="2:2" x14ac:dyDescent="0.25">
      <c r="B121" s="203"/>
    </row>
    <row r="122" spans="2:2" x14ac:dyDescent="0.25">
      <c r="B122" s="203"/>
    </row>
    <row r="123" spans="2:2" x14ac:dyDescent="0.25">
      <c r="B123" s="203"/>
    </row>
    <row r="124" spans="2:2" x14ac:dyDescent="0.25">
      <c r="B124" s="203"/>
    </row>
    <row r="125" spans="2:2" x14ac:dyDescent="0.25">
      <c r="B125" s="203"/>
    </row>
    <row r="126" spans="2:2" x14ac:dyDescent="0.25">
      <c r="B126" s="203"/>
    </row>
    <row r="127" spans="2:2" x14ac:dyDescent="0.25">
      <c r="B127" s="203"/>
    </row>
  </sheetData>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5" sqref="C5"/>
    </sheetView>
  </sheetViews>
  <sheetFormatPr baseColWidth="10" defaultColWidth="9.140625" defaultRowHeight="15" x14ac:dyDescent="0.25"/>
  <cols>
    <col min="1" max="1" width="13.85546875" style="88" customWidth="1"/>
    <col min="2" max="3" width="10" style="88" bestFit="1" customWidth="1"/>
    <col min="4" max="8" width="9.140625" style="88"/>
    <col min="9" max="9" width="10" style="88" bestFit="1" customWidth="1"/>
    <col min="10" max="10" width="11" style="88" bestFit="1" customWidth="1"/>
    <col min="11" max="25" width="9.140625" style="88"/>
    <col min="26" max="27" width="10" style="88" bestFit="1" customWidth="1"/>
    <col min="28" max="16384" width="9.140625" style="88"/>
  </cols>
  <sheetData>
    <row r="1" spans="1:3" x14ac:dyDescent="0.25">
      <c r="A1" s="201" t="s">
        <v>1313</v>
      </c>
    </row>
    <row r="2" spans="1:3" x14ac:dyDescent="0.25">
      <c r="A2" s="202" t="s">
        <v>1305</v>
      </c>
    </row>
    <row r="4" spans="1:3" x14ac:dyDescent="0.25">
      <c r="B4" s="88" t="s">
        <v>1314</v>
      </c>
      <c r="C4" s="88" t="s">
        <v>1315</v>
      </c>
    </row>
    <row r="5" spans="1:3" x14ac:dyDescent="0.25">
      <c r="A5" s="88" t="s">
        <v>1310</v>
      </c>
      <c r="B5" s="88">
        <v>468886776</v>
      </c>
      <c r="C5" s="88">
        <v>610065052</v>
      </c>
    </row>
    <row r="6" spans="1:3" x14ac:dyDescent="0.25">
      <c r="A6" s="88" t="s">
        <v>1308</v>
      </c>
      <c r="B6" s="88">
        <v>262983579</v>
      </c>
      <c r="C6" s="88">
        <v>262983579</v>
      </c>
    </row>
    <row r="7" spans="1:3" x14ac:dyDescent="0.25">
      <c r="A7" s="88" t="s">
        <v>1309</v>
      </c>
      <c r="B7" s="88">
        <v>94851204</v>
      </c>
      <c r="C7" s="88">
        <v>94851204</v>
      </c>
    </row>
    <row r="8" spans="1:3" x14ac:dyDescent="0.25">
      <c r="A8" s="88" t="s">
        <v>1311</v>
      </c>
      <c r="B8" s="88">
        <v>59708224</v>
      </c>
      <c r="C8" s="88">
        <v>59708224</v>
      </c>
    </row>
    <row r="9" spans="1:3" x14ac:dyDescent="0.25">
      <c r="A9" s="88" t="s">
        <v>1316</v>
      </c>
      <c r="B9" s="88">
        <v>141178276</v>
      </c>
    </row>
  </sheetData>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workbookViewId="0">
      <selection activeCell="C5" sqref="C5"/>
    </sheetView>
  </sheetViews>
  <sheetFormatPr baseColWidth="10" defaultRowHeight="15" x14ac:dyDescent="0.25"/>
  <cols>
    <col min="1" max="16384" width="11.42578125" style="88"/>
  </cols>
  <sheetData>
    <row r="1" spans="1:8" x14ac:dyDescent="0.25">
      <c r="A1" s="88" t="s">
        <v>1317</v>
      </c>
    </row>
    <row r="2" spans="1:8" x14ac:dyDescent="0.25">
      <c r="A2" s="88" t="s">
        <v>1318</v>
      </c>
    </row>
    <row r="3" spans="1:8" x14ac:dyDescent="0.25">
      <c r="A3" s="88" t="s">
        <v>1319</v>
      </c>
    </row>
    <row r="4" spans="1:8" x14ac:dyDescent="0.25">
      <c r="A4" s="88" t="s">
        <v>1320</v>
      </c>
    </row>
    <row r="5" spans="1:8" x14ac:dyDescent="0.25">
      <c r="A5" s="88" t="s">
        <v>1321</v>
      </c>
    </row>
    <row r="6" spans="1:8" x14ac:dyDescent="0.25">
      <c r="A6" s="202" t="s">
        <v>1305</v>
      </c>
    </row>
    <row r="9" spans="1:8" x14ac:dyDescent="0.25">
      <c r="A9" s="88" t="s">
        <v>1322</v>
      </c>
      <c r="B9" s="88" t="s">
        <v>1323</v>
      </c>
      <c r="C9" s="88" t="s">
        <v>1308</v>
      </c>
      <c r="D9" s="88" t="s">
        <v>1309</v>
      </c>
      <c r="E9" s="88" t="s">
        <v>1311</v>
      </c>
      <c r="F9" s="88" t="s">
        <v>1310</v>
      </c>
      <c r="G9" s="88" t="s">
        <v>1312</v>
      </c>
      <c r="H9" s="88" t="s">
        <v>1324</v>
      </c>
    </row>
    <row r="10" spans="1:8" x14ac:dyDescent="0.25">
      <c r="A10" s="88" t="s">
        <v>1325</v>
      </c>
      <c r="B10" s="88" t="s">
        <v>1326</v>
      </c>
      <c r="C10" s="88">
        <v>262983579</v>
      </c>
      <c r="D10" s="88">
        <v>94851204</v>
      </c>
      <c r="E10" s="88">
        <v>59708224</v>
      </c>
      <c r="F10" s="88">
        <v>468886776</v>
      </c>
      <c r="G10" s="88">
        <v>141178276</v>
      </c>
      <c r="H10" s="88">
        <v>1027608059</v>
      </c>
    </row>
    <row r="11" spans="1:8" x14ac:dyDescent="0.25">
      <c r="A11" s="88" t="s">
        <v>1327</v>
      </c>
      <c r="B11" s="88" t="s">
        <v>1328</v>
      </c>
      <c r="C11" s="88">
        <v>44715902</v>
      </c>
      <c r="D11" s="88">
        <v>31698414</v>
      </c>
      <c r="E11" s="88">
        <v>0</v>
      </c>
      <c r="F11" s="88">
        <v>95934127</v>
      </c>
      <c r="G11" s="88">
        <v>13156259</v>
      </c>
      <c r="H11" s="88">
        <v>185504702</v>
      </c>
    </row>
    <row r="12" spans="1:8" x14ac:dyDescent="0.25">
      <c r="A12" s="88" t="s">
        <v>1329</v>
      </c>
      <c r="B12" s="88" t="s">
        <v>1330</v>
      </c>
      <c r="C12" s="88">
        <v>48537969</v>
      </c>
      <c r="D12" s="88">
        <v>15000294</v>
      </c>
      <c r="E12" s="88">
        <v>10615</v>
      </c>
      <c r="F12" s="88">
        <v>88879455</v>
      </c>
      <c r="G12" s="88">
        <v>32993077</v>
      </c>
      <c r="H12" s="88">
        <v>185421410</v>
      </c>
    </row>
    <row r="13" spans="1:8" x14ac:dyDescent="0.25">
      <c r="A13" s="88" t="s">
        <v>1331</v>
      </c>
      <c r="B13" s="88" t="s">
        <v>1332</v>
      </c>
      <c r="C13" s="88">
        <v>3445469</v>
      </c>
      <c r="D13" s="88">
        <v>962728</v>
      </c>
      <c r="E13" s="88">
        <v>1243</v>
      </c>
      <c r="F13" s="88">
        <v>29145374</v>
      </c>
      <c r="G13" s="88">
        <v>56714772</v>
      </c>
      <c r="H13" s="88">
        <v>90269586</v>
      </c>
    </row>
    <row r="14" spans="1:8" x14ac:dyDescent="0.25">
      <c r="A14" s="88" t="s">
        <v>1333</v>
      </c>
      <c r="B14" s="88" t="s">
        <v>1334</v>
      </c>
      <c r="C14" s="88">
        <v>19322019</v>
      </c>
      <c r="D14" s="88">
        <v>3350761</v>
      </c>
      <c r="E14" s="88">
        <v>740377</v>
      </c>
      <c r="F14" s="88">
        <v>32332180</v>
      </c>
      <c r="G14" s="88">
        <v>7102324</v>
      </c>
      <c r="H14" s="88">
        <v>62847661</v>
      </c>
    </row>
    <row r="15" spans="1:8" x14ac:dyDescent="0.25">
      <c r="A15" s="88" t="s">
        <v>1335</v>
      </c>
      <c r="B15" s="88" t="s">
        <v>1336</v>
      </c>
      <c r="C15" s="88">
        <v>14368221</v>
      </c>
      <c r="D15" s="88">
        <v>3628430</v>
      </c>
      <c r="E15" s="88">
        <v>509820</v>
      </c>
      <c r="F15" s="88">
        <v>34428538</v>
      </c>
      <c r="G15" s="88">
        <v>3464150</v>
      </c>
      <c r="H15" s="88">
        <v>56399159</v>
      </c>
    </row>
    <row r="16" spans="1:8" x14ac:dyDescent="0.25">
      <c r="A16" s="88" t="s">
        <v>1337</v>
      </c>
      <c r="B16" s="88" t="s">
        <v>1338</v>
      </c>
      <c r="C16" s="88">
        <v>15070052</v>
      </c>
      <c r="D16" s="88">
        <v>5115129</v>
      </c>
      <c r="E16" s="88">
        <v>2287</v>
      </c>
      <c r="F16" s="88">
        <v>33045666</v>
      </c>
      <c r="G16" s="88">
        <v>0</v>
      </c>
      <c r="H16" s="88">
        <v>53233134</v>
      </c>
    </row>
    <row r="17" spans="1:8" x14ac:dyDescent="0.25">
      <c r="A17" s="88" t="s">
        <v>1339</v>
      </c>
      <c r="B17" s="88" t="s">
        <v>1340</v>
      </c>
      <c r="C17" s="88">
        <v>5479907</v>
      </c>
      <c r="D17" s="88">
        <v>2067878</v>
      </c>
      <c r="E17" s="88">
        <v>1240094</v>
      </c>
      <c r="F17" s="88">
        <v>18610718</v>
      </c>
      <c r="G17" s="88">
        <v>813120</v>
      </c>
      <c r="H17" s="88">
        <v>28211717</v>
      </c>
    </row>
    <row r="18" spans="1:8" x14ac:dyDescent="0.25">
      <c r="A18" s="88" t="s">
        <v>1341</v>
      </c>
      <c r="B18" s="88" t="s">
        <v>1342</v>
      </c>
      <c r="C18" s="88">
        <v>15181112</v>
      </c>
      <c r="D18" s="88">
        <v>3306116</v>
      </c>
      <c r="E18" s="88">
        <v>257</v>
      </c>
      <c r="F18" s="88">
        <v>8869042</v>
      </c>
      <c r="G18" s="88">
        <v>0</v>
      </c>
      <c r="H18" s="88">
        <v>27356527</v>
      </c>
    </row>
    <row r="19" spans="1:8" x14ac:dyDescent="0.25">
      <c r="A19" s="88" t="s">
        <v>1343</v>
      </c>
      <c r="B19" s="88" t="s">
        <v>1344</v>
      </c>
      <c r="C19" s="88">
        <v>2858337</v>
      </c>
      <c r="D19" s="88">
        <v>1329961</v>
      </c>
      <c r="E19" s="88">
        <v>5431913</v>
      </c>
      <c r="F19" s="88">
        <v>14721668</v>
      </c>
      <c r="G19" s="88">
        <v>0</v>
      </c>
      <c r="H19" s="88">
        <v>24341879</v>
      </c>
    </row>
    <row r="20" spans="1:8" x14ac:dyDescent="0.25">
      <c r="A20" s="88" t="s">
        <v>1345</v>
      </c>
      <c r="B20" s="88" t="s">
        <v>1346</v>
      </c>
      <c r="C20" s="88">
        <v>5639656</v>
      </c>
      <c r="D20" s="88">
        <v>1902952</v>
      </c>
      <c r="E20" s="88">
        <v>517927</v>
      </c>
      <c r="F20" s="88">
        <v>12770056</v>
      </c>
      <c r="G20" s="88">
        <v>0</v>
      </c>
      <c r="H20" s="88">
        <v>20830591</v>
      </c>
    </row>
    <row r="21" spans="1:8" x14ac:dyDescent="0.25">
      <c r="A21" s="88" t="s">
        <v>1347</v>
      </c>
      <c r="B21" s="88" t="s">
        <v>1348</v>
      </c>
      <c r="C21" s="88">
        <v>2722770</v>
      </c>
      <c r="D21" s="88">
        <v>909503</v>
      </c>
      <c r="E21" s="88">
        <v>10296</v>
      </c>
      <c r="F21" s="88">
        <v>10583784</v>
      </c>
      <c r="G21" s="88">
        <v>0</v>
      </c>
      <c r="H21" s="88">
        <v>14226353</v>
      </c>
    </row>
    <row r="22" spans="1:8" x14ac:dyDescent="0.25">
      <c r="A22" s="88" t="s">
        <v>1349</v>
      </c>
      <c r="B22" s="88" t="s">
        <v>1350</v>
      </c>
      <c r="C22" s="88">
        <v>4297374</v>
      </c>
      <c r="D22" s="88">
        <v>1485336</v>
      </c>
      <c r="E22" s="88">
        <v>2720400</v>
      </c>
      <c r="F22" s="88">
        <v>5377021</v>
      </c>
      <c r="G22" s="88">
        <v>0</v>
      </c>
      <c r="H22" s="88">
        <v>13880131</v>
      </c>
    </row>
    <row r="23" spans="1:8" x14ac:dyDescent="0.25">
      <c r="A23" s="88" t="s">
        <v>1351</v>
      </c>
      <c r="B23" s="88" t="s">
        <v>1352</v>
      </c>
      <c r="C23" s="88">
        <v>2077611</v>
      </c>
      <c r="D23" s="88">
        <v>502484</v>
      </c>
      <c r="E23" s="88">
        <v>1237</v>
      </c>
      <c r="F23" s="88">
        <v>1970446</v>
      </c>
      <c r="G23" s="88">
        <v>8642694</v>
      </c>
      <c r="H23" s="88">
        <v>13194472</v>
      </c>
    </row>
    <row r="24" spans="1:8" x14ac:dyDescent="0.25">
      <c r="A24" s="88" t="s">
        <v>1353</v>
      </c>
      <c r="B24" s="88" t="s">
        <v>1354</v>
      </c>
      <c r="C24" s="88">
        <v>2102745</v>
      </c>
      <c r="D24" s="88">
        <v>474735</v>
      </c>
      <c r="E24" s="88">
        <v>7340697</v>
      </c>
      <c r="F24" s="88">
        <v>2389674</v>
      </c>
      <c r="G24" s="88">
        <v>0</v>
      </c>
      <c r="H24" s="88">
        <v>12307851</v>
      </c>
    </row>
    <row r="25" spans="1:8" x14ac:dyDescent="0.25">
      <c r="A25" s="88" t="s">
        <v>1355</v>
      </c>
      <c r="B25" s="88" t="s">
        <v>1356</v>
      </c>
      <c r="C25" s="88">
        <v>1092802</v>
      </c>
      <c r="D25" s="88">
        <v>218363</v>
      </c>
      <c r="E25" s="88">
        <v>9931021</v>
      </c>
      <c r="F25" s="88">
        <v>1056074</v>
      </c>
      <c r="G25" s="88">
        <v>0</v>
      </c>
      <c r="H25" s="88">
        <v>12298260</v>
      </c>
    </row>
    <row r="26" spans="1:8" x14ac:dyDescent="0.25">
      <c r="A26" s="88" t="s">
        <v>1357</v>
      </c>
      <c r="B26" s="88" t="s">
        <v>1358</v>
      </c>
      <c r="C26" s="88">
        <v>3618609</v>
      </c>
      <c r="D26" s="88">
        <v>1392394</v>
      </c>
      <c r="E26" s="88">
        <v>17169</v>
      </c>
      <c r="F26" s="88">
        <v>6190038</v>
      </c>
      <c r="G26" s="88">
        <v>0</v>
      </c>
      <c r="H26" s="88">
        <v>11218210</v>
      </c>
    </row>
    <row r="27" spans="1:8" x14ac:dyDescent="0.25">
      <c r="A27" s="88" t="s">
        <v>1359</v>
      </c>
      <c r="B27" s="88" t="s">
        <v>1360</v>
      </c>
      <c r="C27" s="88">
        <v>1181099</v>
      </c>
      <c r="D27" s="88">
        <v>369190</v>
      </c>
      <c r="E27" s="88">
        <v>876615</v>
      </c>
      <c r="F27" s="88">
        <v>2117187</v>
      </c>
      <c r="G27" s="88">
        <v>6265868</v>
      </c>
      <c r="H27" s="88">
        <v>10809959</v>
      </c>
    </row>
    <row r="28" spans="1:8" x14ac:dyDescent="0.25">
      <c r="A28" s="88" t="s">
        <v>1361</v>
      </c>
      <c r="B28" s="88" t="s">
        <v>1362</v>
      </c>
      <c r="C28" s="88">
        <v>1127779</v>
      </c>
      <c r="D28" s="88">
        <v>250057</v>
      </c>
      <c r="E28" s="88">
        <v>6465647</v>
      </c>
      <c r="F28" s="88">
        <v>615106</v>
      </c>
      <c r="G28" s="88">
        <v>0</v>
      </c>
      <c r="H28" s="88">
        <v>8458589</v>
      </c>
    </row>
    <row r="29" spans="1:8" x14ac:dyDescent="0.25">
      <c r="A29" s="88" t="s">
        <v>1363</v>
      </c>
      <c r="B29" s="88" t="s">
        <v>1364</v>
      </c>
      <c r="C29" s="88">
        <v>1160733</v>
      </c>
      <c r="D29" s="88">
        <v>246668</v>
      </c>
      <c r="E29" s="88">
        <v>-198663</v>
      </c>
      <c r="F29" s="88">
        <v>736011</v>
      </c>
      <c r="G29" s="88">
        <v>5979442</v>
      </c>
      <c r="H29" s="88">
        <v>7924191</v>
      </c>
    </row>
    <row r="30" spans="1:8" x14ac:dyDescent="0.25">
      <c r="A30" s="88" t="s">
        <v>1365</v>
      </c>
      <c r="B30" s="88" t="s">
        <v>1366</v>
      </c>
      <c r="C30" s="88">
        <v>506358</v>
      </c>
      <c r="D30" s="88">
        <v>155392</v>
      </c>
      <c r="E30" s="88">
        <v>5777475</v>
      </c>
      <c r="F30" s="88">
        <v>391623</v>
      </c>
      <c r="G30" s="88">
        <v>926057</v>
      </c>
      <c r="H30" s="88">
        <v>7756905</v>
      </c>
    </row>
    <row r="31" spans="1:8" x14ac:dyDescent="0.25">
      <c r="A31" s="88" t="s">
        <v>1367</v>
      </c>
      <c r="B31" s="88" t="s">
        <v>1368</v>
      </c>
      <c r="C31" s="88">
        <v>781259</v>
      </c>
      <c r="D31" s="88">
        <v>189342</v>
      </c>
      <c r="E31" s="88">
        <v>9315</v>
      </c>
      <c r="F31" s="88">
        <v>6538088</v>
      </c>
      <c r="G31" s="88">
        <v>0</v>
      </c>
      <c r="H31" s="88">
        <v>7518004</v>
      </c>
    </row>
    <row r="32" spans="1:8" x14ac:dyDescent="0.25">
      <c r="A32" s="88" t="s">
        <v>1369</v>
      </c>
      <c r="B32" s="88" t="s">
        <v>1370</v>
      </c>
      <c r="C32" s="88">
        <v>515315</v>
      </c>
      <c r="D32" s="88">
        <v>214076</v>
      </c>
      <c r="E32" s="88">
        <v>5600070</v>
      </c>
      <c r="F32" s="88">
        <v>424652</v>
      </c>
      <c r="G32" s="88">
        <v>0</v>
      </c>
      <c r="H32" s="88">
        <v>6754113</v>
      </c>
    </row>
    <row r="33" spans="1:8" x14ac:dyDescent="0.25">
      <c r="A33" s="88" t="s">
        <v>1371</v>
      </c>
      <c r="B33" s="88" t="s">
        <v>1372</v>
      </c>
      <c r="C33" s="88">
        <v>2717292</v>
      </c>
      <c r="D33" s="88">
        <v>603844</v>
      </c>
      <c r="E33" s="88">
        <v>79290</v>
      </c>
      <c r="F33" s="88">
        <v>3221017</v>
      </c>
      <c r="G33" s="88">
        <v>118187</v>
      </c>
      <c r="H33" s="88">
        <v>6739630</v>
      </c>
    </row>
    <row r="34" spans="1:8" x14ac:dyDescent="0.25">
      <c r="A34" s="88" t="s">
        <v>1373</v>
      </c>
      <c r="B34" s="88" t="s">
        <v>1374</v>
      </c>
      <c r="C34" s="88">
        <v>2281962</v>
      </c>
      <c r="D34" s="88">
        <v>457865</v>
      </c>
      <c r="E34" s="88">
        <v>218272</v>
      </c>
      <c r="F34" s="88">
        <v>3044397</v>
      </c>
      <c r="G34" s="88">
        <v>653675</v>
      </c>
      <c r="H34" s="88">
        <v>6656171</v>
      </c>
    </row>
    <row r="35" spans="1:8" x14ac:dyDescent="0.25">
      <c r="A35" s="88" t="s">
        <v>1375</v>
      </c>
      <c r="B35" s="88" t="s">
        <v>1376</v>
      </c>
      <c r="C35" s="88">
        <v>2288295</v>
      </c>
      <c r="D35" s="88">
        <v>1004045</v>
      </c>
      <c r="E35" s="88">
        <v>124538</v>
      </c>
      <c r="F35" s="88">
        <v>3001281</v>
      </c>
      <c r="G35" s="88">
        <v>0</v>
      </c>
      <c r="H35" s="88">
        <v>6418159</v>
      </c>
    </row>
    <row r="36" spans="1:8" x14ac:dyDescent="0.25">
      <c r="A36" s="88" t="s">
        <v>1377</v>
      </c>
      <c r="B36" s="88" t="s">
        <v>1378</v>
      </c>
      <c r="C36" s="88">
        <v>664489</v>
      </c>
      <c r="D36" s="88">
        <v>202506</v>
      </c>
      <c r="E36" s="88">
        <v>4383109</v>
      </c>
      <c r="F36" s="88">
        <v>470360</v>
      </c>
      <c r="G36" s="88">
        <v>0</v>
      </c>
      <c r="H36" s="88">
        <v>5720464</v>
      </c>
    </row>
    <row r="37" spans="1:8" x14ac:dyDescent="0.25">
      <c r="A37" s="88" t="s">
        <v>1379</v>
      </c>
      <c r="B37" s="88" t="s">
        <v>1380</v>
      </c>
      <c r="C37" s="88">
        <v>1319610</v>
      </c>
      <c r="D37" s="88">
        <v>475682</v>
      </c>
      <c r="E37" s="88">
        <v>207159</v>
      </c>
      <c r="F37" s="88">
        <v>3120927</v>
      </c>
      <c r="G37" s="88">
        <v>0</v>
      </c>
      <c r="H37" s="88">
        <v>5123378</v>
      </c>
    </row>
    <row r="38" spans="1:8" x14ac:dyDescent="0.25">
      <c r="A38" s="88" t="s">
        <v>1381</v>
      </c>
      <c r="B38" s="88" t="s">
        <v>1382</v>
      </c>
      <c r="C38" s="88">
        <v>2382592</v>
      </c>
      <c r="D38" s="88">
        <v>710886</v>
      </c>
      <c r="E38" s="88">
        <v>244898</v>
      </c>
      <c r="F38" s="88">
        <v>1711974</v>
      </c>
      <c r="G38" s="88">
        <v>0</v>
      </c>
      <c r="H38" s="88">
        <v>5050350</v>
      </c>
    </row>
    <row r="39" spans="1:8" x14ac:dyDescent="0.25">
      <c r="A39" s="88" t="s">
        <v>1383</v>
      </c>
      <c r="B39" s="88" t="s">
        <v>1384</v>
      </c>
      <c r="C39" s="88">
        <v>2458727</v>
      </c>
      <c r="D39" s="88">
        <v>635894</v>
      </c>
      <c r="E39" s="88">
        <v>57038</v>
      </c>
      <c r="F39" s="88">
        <v>1661812</v>
      </c>
      <c r="G39" s="88">
        <v>0</v>
      </c>
      <c r="H39" s="88">
        <v>4813471</v>
      </c>
    </row>
    <row r="40" spans="1:8" x14ac:dyDescent="0.25">
      <c r="A40" s="88" t="s">
        <v>1385</v>
      </c>
      <c r="B40" s="88" t="s">
        <v>1386</v>
      </c>
      <c r="C40" s="88">
        <v>897237</v>
      </c>
      <c r="D40" s="88">
        <v>226241</v>
      </c>
      <c r="E40" s="88">
        <v>1474918</v>
      </c>
      <c r="F40" s="88">
        <v>2006833</v>
      </c>
      <c r="G40" s="88">
        <v>0</v>
      </c>
      <c r="H40" s="88">
        <v>4605229</v>
      </c>
    </row>
    <row r="41" spans="1:8" x14ac:dyDescent="0.25">
      <c r="A41" s="88" t="s">
        <v>1387</v>
      </c>
      <c r="B41" s="88" t="s">
        <v>1388</v>
      </c>
      <c r="C41" s="88">
        <v>1270247</v>
      </c>
      <c r="D41" s="88">
        <v>846217</v>
      </c>
      <c r="E41" s="88">
        <v>357261</v>
      </c>
      <c r="F41" s="88">
        <v>2120844</v>
      </c>
      <c r="G41" s="88">
        <v>0</v>
      </c>
      <c r="H41" s="88">
        <v>4594569</v>
      </c>
    </row>
    <row r="42" spans="1:8" x14ac:dyDescent="0.25">
      <c r="A42" s="88" t="s">
        <v>1389</v>
      </c>
      <c r="B42" s="88" t="s">
        <v>1390</v>
      </c>
      <c r="C42" s="88">
        <v>1561154</v>
      </c>
      <c r="D42" s="88">
        <v>507211</v>
      </c>
      <c r="E42" s="88">
        <v>31881</v>
      </c>
      <c r="F42" s="88">
        <v>2409103</v>
      </c>
      <c r="G42" s="88">
        <v>0</v>
      </c>
      <c r="H42" s="88">
        <v>4509349</v>
      </c>
    </row>
    <row r="43" spans="1:8" x14ac:dyDescent="0.25">
      <c r="A43" s="88" t="s">
        <v>1391</v>
      </c>
      <c r="B43" s="88" t="s">
        <v>1392</v>
      </c>
      <c r="C43" s="88">
        <v>2416167</v>
      </c>
      <c r="D43" s="88">
        <v>513573</v>
      </c>
      <c r="E43" s="88">
        <v>25289</v>
      </c>
      <c r="F43" s="88">
        <v>1190188</v>
      </c>
      <c r="G43" s="88">
        <v>0</v>
      </c>
      <c r="H43" s="88">
        <v>4145217</v>
      </c>
    </row>
    <row r="44" spans="1:8" x14ac:dyDescent="0.25">
      <c r="A44" s="88" t="s">
        <v>1393</v>
      </c>
      <c r="B44" s="88" t="s">
        <v>1394</v>
      </c>
      <c r="C44" s="88">
        <v>1113270</v>
      </c>
      <c r="D44" s="88">
        <v>454054</v>
      </c>
      <c r="E44" s="88">
        <v>4532</v>
      </c>
      <c r="F44" s="88">
        <v>2525545</v>
      </c>
      <c r="G44" s="88">
        <v>0</v>
      </c>
      <c r="H44" s="88">
        <v>4097401</v>
      </c>
    </row>
    <row r="45" spans="1:8" x14ac:dyDescent="0.25">
      <c r="A45" s="88" t="s">
        <v>1395</v>
      </c>
      <c r="B45" s="88" t="s">
        <v>1396</v>
      </c>
      <c r="C45" s="88">
        <v>649530</v>
      </c>
      <c r="D45" s="88">
        <v>330123</v>
      </c>
      <c r="E45" s="88">
        <v>4732</v>
      </c>
      <c r="F45" s="88">
        <v>3064099</v>
      </c>
      <c r="G45" s="88">
        <v>0</v>
      </c>
      <c r="H45" s="88">
        <v>4048484</v>
      </c>
    </row>
    <row r="46" spans="1:8" x14ac:dyDescent="0.25">
      <c r="A46" s="88" t="s">
        <v>1397</v>
      </c>
      <c r="B46" s="88" t="s">
        <v>1398</v>
      </c>
      <c r="C46" s="88">
        <v>2105078</v>
      </c>
      <c r="D46" s="88">
        <v>660544</v>
      </c>
      <c r="E46" s="88">
        <v>15040</v>
      </c>
      <c r="F46" s="88">
        <v>1258614</v>
      </c>
      <c r="G46" s="88">
        <v>0</v>
      </c>
      <c r="H46" s="88">
        <v>4039276</v>
      </c>
    </row>
    <row r="47" spans="1:8" x14ac:dyDescent="0.25">
      <c r="A47" s="88" t="s">
        <v>1399</v>
      </c>
      <c r="B47" s="88" t="s">
        <v>1400</v>
      </c>
      <c r="C47" s="88">
        <v>2023021</v>
      </c>
      <c r="D47" s="88">
        <v>539298</v>
      </c>
      <c r="E47" s="88">
        <v>85129</v>
      </c>
      <c r="F47" s="88">
        <v>966607</v>
      </c>
      <c r="G47" s="88">
        <v>0</v>
      </c>
      <c r="H47" s="88">
        <v>3614055</v>
      </c>
    </row>
    <row r="48" spans="1:8" x14ac:dyDescent="0.25">
      <c r="A48" s="88" t="s">
        <v>1401</v>
      </c>
      <c r="B48" s="88" t="s">
        <v>1402</v>
      </c>
      <c r="C48" s="88">
        <v>1058908</v>
      </c>
      <c r="D48" s="88">
        <v>435028</v>
      </c>
      <c r="E48" s="88">
        <v>26558</v>
      </c>
      <c r="F48" s="88">
        <v>1893142</v>
      </c>
      <c r="G48" s="88">
        <v>0</v>
      </c>
      <c r="H48" s="88">
        <v>3413636</v>
      </c>
    </row>
    <row r="49" spans="1:8" x14ac:dyDescent="0.25">
      <c r="A49" s="88" t="s">
        <v>1403</v>
      </c>
      <c r="B49" s="88" t="s">
        <v>1404</v>
      </c>
      <c r="C49" s="88">
        <v>533815</v>
      </c>
      <c r="D49" s="88">
        <v>190053</v>
      </c>
      <c r="E49" s="88">
        <v>27048</v>
      </c>
      <c r="F49" s="88">
        <v>2601908</v>
      </c>
      <c r="G49" s="88">
        <v>0</v>
      </c>
      <c r="H49" s="88">
        <v>3352824</v>
      </c>
    </row>
    <row r="50" spans="1:8" x14ac:dyDescent="0.25">
      <c r="A50" s="88" t="s">
        <v>1405</v>
      </c>
      <c r="B50" s="88" t="s">
        <v>1406</v>
      </c>
      <c r="C50" s="88">
        <v>1465667</v>
      </c>
      <c r="D50" s="88">
        <v>339282</v>
      </c>
      <c r="E50" s="88">
        <v>233</v>
      </c>
      <c r="F50" s="88">
        <v>1542792</v>
      </c>
      <c r="G50" s="88">
        <v>0</v>
      </c>
      <c r="H50" s="88">
        <v>3347974</v>
      </c>
    </row>
    <row r="51" spans="1:8" x14ac:dyDescent="0.25">
      <c r="A51" s="88" t="s">
        <v>1407</v>
      </c>
      <c r="B51" s="88" t="s">
        <v>1408</v>
      </c>
      <c r="C51" s="88">
        <v>443921</v>
      </c>
      <c r="D51" s="88">
        <v>101817</v>
      </c>
      <c r="E51" s="88">
        <v>2501510</v>
      </c>
      <c r="F51" s="88">
        <v>89412</v>
      </c>
      <c r="G51" s="88">
        <v>0</v>
      </c>
      <c r="H51" s="88">
        <v>3136660</v>
      </c>
    </row>
    <row r="52" spans="1:8" x14ac:dyDescent="0.25">
      <c r="A52" s="88" t="s">
        <v>1409</v>
      </c>
      <c r="B52" s="88" t="s">
        <v>1410</v>
      </c>
      <c r="C52" s="88">
        <v>894103</v>
      </c>
      <c r="D52" s="88">
        <v>209985</v>
      </c>
      <c r="E52" s="88">
        <v>15302</v>
      </c>
      <c r="F52" s="88">
        <v>294489</v>
      </c>
      <c r="G52" s="88">
        <v>1665094</v>
      </c>
      <c r="H52" s="88">
        <v>3078973</v>
      </c>
    </row>
    <row r="53" spans="1:8" x14ac:dyDescent="0.25">
      <c r="A53" s="88" t="s">
        <v>1411</v>
      </c>
      <c r="B53" s="88" t="s">
        <v>1412</v>
      </c>
      <c r="C53" s="88">
        <v>1215385</v>
      </c>
      <c r="D53" s="88">
        <v>427254</v>
      </c>
      <c r="E53" s="88">
        <v>47701</v>
      </c>
      <c r="F53" s="88">
        <v>1366497</v>
      </c>
      <c r="G53" s="88">
        <v>0</v>
      </c>
      <c r="H53" s="88">
        <v>3056837</v>
      </c>
    </row>
    <row r="54" spans="1:8" x14ac:dyDescent="0.25">
      <c r="A54" s="88" t="s">
        <v>1413</v>
      </c>
      <c r="B54" s="88" t="s">
        <v>1414</v>
      </c>
      <c r="C54" s="88">
        <v>213380</v>
      </c>
      <c r="D54" s="88">
        <v>74604</v>
      </c>
      <c r="E54" s="88">
        <v>18</v>
      </c>
      <c r="F54" s="88">
        <v>5618</v>
      </c>
      <c r="G54" s="88">
        <v>2644062</v>
      </c>
      <c r="H54" s="88">
        <v>2937682</v>
      </c>
    </row>
    <row r="55" spans="1:8" x14ac:dyDescent="0.25">
      <c r="A55" s="88" t="s">
        <v>1415</v>
      </c>
      <c r="B55" s="88" t="s">
        <v>1416</v>
      </c>
      <c r="C55" s="88">
        <v>218025</v>
      </c>
      <c r="D55" s="88">
        <v>51447</v>
      </c>
      <c r="E55" s="88">
        <v>2435027</v>
      </c>
      <c r="F55" s="88">
        <v>132141</v>
      </c>
      <c r="G55" s="88">
        <v>0</v>
      </c>
      <c r="H55" s="88">
        <v>2836640</v>
      </c>
    </row>
    <row r="56" spans="1:8" x14ac:dyDescent="0.25">
      <c r="A56" s="88" t="s">
        <v>1417</v>
      </c>
      <c r="B56" s="88" t="s">
        <v>1418</v>
      </c>
      <c r="C56" s="88">
        <v>1146502</v>
      </c>
      <c r="D56" s="88">
        <v>584795</v>
      </c>
      <c r="E56" s="88">
        <v>98391</v>
      </c>
      <c r="F56" s="88">
        <v>991360</v>
      </c>
      <c r="G56" s="88">
        <v>0</v>
      </c>
      <c r="H56" s="88">
        <v>2821048</v>
      </c>
    </row>
    <row r="57" spans="1:8" x14ac:dyDescent="0.25">
      <c r="A57" s="88" t="s">
        <v>1419</v>
      </c>
      <c r="B57" s="88" t="s">
        <v>1420</v>
      </c>
      <c r="C57" s="88">
        <v>1001498</v>
      </c>
      <c r="D57" s="88">
        <v>333286</v>
      </c>
      <c r="E57" s="88">
        <v>12000</v>
      </c>
      <c r="F57" s="88">
        <v>1390252</v>
      </c>
      <c r="G57" s="88">
        <v>0</v>
      </c>
      <c r="H57" s="88">
        <v>2737036</v>
      </c>
    </row>
    <row r="58" spans="1:8" x14ac:dyDescent="0.25">
      <c r="A58" s="88" t="s">
        <v>1421</v>
      </c>
      <c r="B58" s="88" t="s">
        <v>1422</v>
      </c>
      <c r="C58" s="88">
        <v>168264</v>
      </c>
      <c r="D58" s="88">
        <v>67126</v>
      </c>
      <c r="E58" s="88">
        <v>749</v>
      </c>
      <c r="F58" s="88">
        <v>2215960</v>
      </c>
      <c r="G58" s="88">
        <v>0</v>
      </c>
      <c r="H58" s="88">
        <v>2452099</v>
      </c>
    </row>
    <row r="59" spans="1:8" x14ac:dyDescent="0.25">
      <c r="A59" s="88" t="s">
        <v>1423</v>
      </c>
      <c r="B59" s="88" t="s">
        <v>1424</v>
      </c>
      <c r="C59" s="88">
        <v>1176652</v>
      </c>
      <c r="D59" s="88">
        <v>404702</v>
      </c>
      <c r="E59" s="88">
        <v>27074</v>
      </c>
      <c r="F59" s="88">
        <v>547268</v>
      </c>
      <c r="G59" s="88">
        <v>0</v>
      </c>
      <c r="H59" s="88">
        <v>2155696</v>
      </c>
    </row>
    <row r="60" spans="1:8" x14ac:dyDescent="0.25">
      <c r="A60" s="88" t="s">
        <v>1425</v>
      </c>
      <c r="B60" s="88" t="s">
        <v>1426</v>
      </c>
      <c r="C60" s="88">
        <v>992685</v>
      </c>
      <c r="D60" s="88">
        <v>250360</v>
      </c>
      <c r="E60" s="88">
        <v>2261</v>
      </c>
      <c r="F60" s="88">
        <v>801312</v>
      </c>
      <c r="G60" s="88">
        <v>0</v>
      </c>
      <c r="H60" s="88">
        <v>2046618</v>
      </c>
    </row>
    <row r="61" spans="1:8" x14ac:dyDescent="0.25">
      <c r="A61" s="88" t="s">
        <v>1427</v>
      </c>
      <c r="B61" s="88" t="s">
        <v>1428</v>
      </c>
      <c r="C61" s="88">
        <v>599133</v>
      </c>
      <c r="D61" s="88">
        <v>191635</v>
      </c>
      <c r="E61" s="88">
        <v>7168</v>
      </c>
      <c r="F61" s="88">
        <v>1201118</v>
      </c>
      <c r="G61" s="88">
        <v>0</v>
      </c>
      <c r="H61" s="88">
        <v>1999054</v>
      </c>
    </row>
    <row r="62" spans="1:8" x14ac:dyDescent="0.25">
      <c r="A62" s="88" t="s">
        <v>1429</v>
      </c>
      <c r="B62" s="88" t="s">
        <v>1430</v>
      </c>
      <c r="C62" s="88">
        <v>1193461</v>
      </c>
      <c r="D62" s="88">
        <v>463087</v>
      </c>
      <c r="E62" s="88">
        <v>4576</v>
      </c>
      <c r="F62" s="88">
        <v>282668</v>
      </c>
      <c r="G62" s="88">
        <v>0</v>
      </c>
      <c r="H62" s="88">
        <v>1943792</v>
      </c>
    </row>
    <row r="63" spans="1:8" x14ac:dyDescent="0.25">
      <c r="A63" s="88" t="s">
        <v>1431</v>
      </c>
      <c r="B63" s="88" t="s">
        <v>1432</v>
      </c>
      <c r="C63" s="88">
        <v>928093</v>
      </c>
      <c r="D63" s="88">
        <v>199796</v>
      </c>
      <c r="E63" s="88">
        <v>13946</v>
      </c>
      <c r="F63" s="88">
        <v>648466</v>
      </c>
      <c r="G63" s="88">
        <v>0</v>
      </c>
      <c r="H63" s="88">
        <v>1790301</v>
      </c>
    </row>
    <row r="64" spans="1:8" x14ac:dyDescent="0.25">
      <c r="A64" s="88" t="s">
        <v>1433</v>
      </c>
      <c r="B64" s="88" t="s">
        <v>1434</v>
      </c>
      <c r="C64" s="88">
        <v>898197</v>
      </c>
      <c r="D64" s="88">
        <v>167448</v>
      </c>
      <c r="E64" s="88">
        <v>340818</v>
      </c>
      <c r="F64" s="88">
        <v>314295</v>
      </c>
      <c r="G64" s="88">
        <v>0</v>
      </c>
      <c r="H64" s="88">
        <v>1720758</v>
      </c>
    </row>
    <row r="65" spans="1:8" x14ac:dyDescent="0.25">
      <c r="A65" s="88" t="s">
        <v>1435</v>
      </c>
      <c r="B65" s="88" t="s">
        <v>1436</v>
      </c>
      <c r="C65" s="88">
        <v>574130</v>
      </c>
      <c r="D65" s="88">
        <v>108556</v>
      </c>
      <c r="E65" s="88">
        <v>2902</v>
      </c>
      <c r="F65" s="88">
        <v>1014126</v>
      </c>
      <c r="G65" s="88">
        <v>0</v>
      </c>
      <c r="H65" s="88">
        <v>1699714</v>
      </c>
    </row>
    <row r="66" spans="1:8" x14ac:dyDescent="0.25">
      <c r="A66" s="88" t="s">
        <v>1437</v>
      </c>
      <c r="B66" s="88" t="s">
        <v>1438</v>
      </c>
      <c r="C66" s="88">
        <v>758360</v>
      </c>
      <c r="D66" s="88">
        <v>225205</v>
      </c>
      <c r="E66" s="88">
        <v>12816</v>
      </c>
      <c r="F66" s="88">
        <v>655066</v>
      </c>
      <c r="G66" s="88">
        <v>0</v>
      </c>
      <c r="H66" s="88">
        <v>1651447</v>
      </c>
    </row>
    <row r="67" spans="1:8" x14ac:dyDescent="0.25">
      <c r="A67" s="88" t="s">
        <v>1439</v>
      </c>
      <c r="B67" s="88" t="s">
        <v>1440</v>
      </c>
      <c r="C67" s="88">
        <v>302728</v>
      </c>
      <c r="D67" s="88">
        <v>86953</v>
      </c>
      <c r="E67" s="88">
        <v>2925</v>
      </c>
      <c r="F67" s="88">
        <v>1257667</v>
      </c>
      <c r="G67" s="88">
        <v>0</v>
      </c>
      <c r="H67" s="88">
        <v>1650273</v>
      </c>
    </row>
    <row r="68" spans="1:8" x14ac:dyDescent="0.25">
      <c r="A68" s="88" t="s">
        <v>1441</v>
      </c>
      <c r="B68" s="88" t="s">
        <v>1442</v>
      </c>
      <c r="C68" s="88">
        <v>1014117</v>
      </c>
      <c r="D68" s="88">
        <v>230344</v>
      </c>
      <c r="E68" s="88">
        <v>11674</v>
      </c>
      <c r="F68" s="88">
        <v>371725</v>
      </c>
      <c r="G68" s="88">
        <v>0</v>
      </c>
      <c r="H68" s="88">
        <v>1627860</v>
      </c>
    </row>
    <row r="69" spans="1:8" x14ac:dyDescent="0.25">
      <c r="A69" s="88" t="s">
        <v>1443</v>
      </c>
      <c r="B69" s="88" t="s">
        <v>1444</v>
      </c>
      <c r="C69" s="88">
        <v>948207</v>
      </c>
      <c r="D69" s="88">
        <v>236543</v>
      </c>
      <c r="E69" s="88">
        <v>1844</v>
      </c>
      <c r="F69" s="88">
        <v>440873</v>
      </c>
      <c r="G69" s="88">
        <v>0</v>
      </c>
      <c r="H69" s="88">
        <v>1627467</v>
      </c>
    </row>
    <row r="70" spans="1:8" x14ac:dyDescent="0.25">
      <c r="A70" s="88" t="s">
        <v>1445</v>
      </c>
      <c r="B70" s="88" t="s">
        <v>1446</v>
      </c>
      <c r="C70" s="88">
        <v>1121517</v>
      </c>
      <c r="D70" s="88">
        <v>342143</v>
      </c>
      <c r="E70" s="88">
        <v>0</v>
      </c>
      <c r="F70" s="88">
        <v>120382</v>
      </c>
      <c r="G70" s="88">
        <v>0</v>
      </c>
      <c r="H70" s="88">
        <v>1584042</v>
      </c>
    </row>
    <row r="71" spans="1:8" x14ac:dyDescent="0.25">
      <c r="A71" s="88" t="s">
        <v>1447</v>
      </c>
      <c r="B71" s="88" t="s">
        <v>1448</v>
      </c>
      <c r="C71" s="88">
        <v>1039602</v>
      </c>
      <c r="D71" s="88">
        <v>198913</v>
      </c>
      <c r="E71" s="88">
        <v>2463</v>
      </c>
      <c r="F71" s="88">
        <v>306218</v>
      </c>
      <c r="G71" s="88">
        <v>25576</v>
      </c>
      <c r="H71" s="88">
        <v>1572772</v>
      </c>
    </row>
    <row r="72" spans="1:8" x14ac:dyDescent="0.25">
      <c r="A72" s="88" t="s">
        <v>1449</v>
      </c>
      <c r="B72" s="88" t="s">
        <v>1450</v>
      </c>
      <c r="C72" s="88">
        <v>772596</v>
      </c>
      <c r="D72" s="88">
        <v>307439</v>
      </c>
      <c r="E72" s="88">
        <v>4208</v>
      </c>
      <c r="F72" s="88">
        <v>408107</v>
      </c>
      <c r="G72" s="88">
        <v>0</v>
      </c>
      <c r="H72" s="88">
        <v>1492350</v>
      </c>
    </row>
    <row r="73" spans="1:8" x14ac:dyDescent="0.25">
      <c r="A73" s="88" t="s">
        <v>1451</v>
      </c>
      <c r="B73" s="88" t="s">
        <v>1452</v>
      </c>
      <c r="C73" s="88">
        <v>725432</v>
      </c>
      <c r="D73" s="88">
        <v>219995</v>
      </c>
      <c r="E73" s="88">
        <v>6449</v>
      </c>
      <c r="F73" s="88">
        <v>472986</v>
      </c>
      <c r="G73" s="88">
        <v>0</v>
      </c>
      <c r="H73" s="88">
        <v>1424862</v>
      </c>
    </row>
    <row r="74" spans="1:8" x14ac:dyDescent="0.25">
      <c r="A74" s="88" t="s">
        <v>1453</v>
      </c>
      <c r="B74" s="88" t="s">
        <v>1454</v>
      </c>
      <c r="C74" s="88">
        <v>945024</v>
      </c>
      <c r="D74" s="88">
        <v>290589</v>
      </c>
      <c r="E74" s="88">
        <v>1296</v>
      </c>
      <c r="F74" s="88">
        <v>170881</v>
      </c>
      <c r="G74" s="88">
        <v>0</v>
      </c>
      <c r="H74" s="88">
        <v>1407790</v>
      </c>
    </row>
    <row r="75" spans="1:8" x14ac:dyDescent="0.25">
      <c r="A75" s="88" t="s">
        <v>1455</v>
      </c>
      <c r="B75" s="88" t="s">
        <v>1456</v>
      </c>
      <c r="C75" s="88">
        <v>744562</v>
      </c>
      <c r="D75" s="88">
        <v>247179</v>
      </c>
      <c r="E75" s="88">
        <v>25421</v>
      </c>
      <c r="F75" s="88">
        <v>347207</v>
      </c>
      <c r="G75" s="88">
        <v>0</v>
      </c>
      <c r="H75" s="88">
        <v>1364369</v>
      </c>
    </row>
    <row r="76" spans="1:8" x14ac:dyDescent="0.25">
      <c r="A76" s="88" t="s">
        <v>1457</v>
      </c>
      <c r="B76" s="88" t="s">
        <v>1458</v>
      </c>
      <c r="C76" s="88">
        <v>760022</v>
      </c>
      <c r="D76" s="88">
        <v>153366</v>
      </c>
      <c r="E76" s="88">
        <v>12233</v>
      </c>
      <c r="F76" s="88">
        <v>286615</v>
      </c>
      <c r="G76" s="88">
        <v>0</v>
      </c>
      <c r="H76" s="88">
        <v>1212236</v>
      </c>
    </row>
    <row r="77" spans="1:8" x14ac:dyDescent="0.25">
      <c r="A77" s="88" t="s">
        <v>1459</v>
      </c>
      <c r="B77" s="88" t="s">
        <v>1460</v>
      </c>
      <c r="C77" s="88">
        <v>626525</v>
      </c>
      <c r="D77" s="88">
        <v>215084</v>
      </c>
      <c r="E77" s="88">
        <v>1348</v>
      </c>
      <c r="F77" s="88">
        <v>363807</v>
      </c>
      <c r="G77" s="88">
        <v>0</v>
      </c>
      <c r="H77" s="88">
        <v>1206764</v>
      </c>
    </row>
    <row r="78" spans="1:8" x14ac:dyDescent="0.25">
      <c r="A78" s="88" t="s">
        <v>1461</v>
      </c>
      <c r="B78" s="88" t="s">
        <v>1462</v>
      </c>
      <c r="C78" s="88">
        <v>793101</v>
      </c>
      <c r="D78" s="88">
        <v>272115</v>
      </c>
      <c r="E78" s="88">
        <v>842</v>
      </c>
      <c r="F78" s="88">
        <v>136489</v>
      </c>
      <c r="G78" s="88">
        <v>0</v>
      </c>
      <c r="H78" s="88">
        <v>1202547</v>
      </c>
    </row>
    <row r="79" spans="1:8" x14ac:dyDescent="0.25">
      <c r="A79" s="88" t="s">
        <v>1463</v>
      </c>
      <c r="B79" s="88" t="s">
        <v>1464</v>
      </c>
      <c r="C79" s="88">
        <v>716584</v>
      </c>
      <c r="D79" s="88">
        <v>222343</v>
      </c>
      <c r="E79" s="88">
        <v>2140</v>
      </c>
      <c r="F79" s="88">
        <v>213444</v>
      </c>
      <c r="G79" s="88">
        <v>0</v>
      </c>
      <c r="H79" s="88">
        <v>1154511</v>
      </c>
    </row>
    <row r="80" spans="1:8" x14ac:dyDescent="0.25">
      <c r="A80" s="88" t="s">
        <v>1465</v>
      </c>
      <c r="B80" s="88" t="s">
        <v>1466</v>
      </c>
      <c r="C80" s="88">
        <v>539337</v>
      </c>
      <c r="D80" s="88">
        <v>138476</v>
      </c>
      <c r="E80" s="88">
        <v>1435</v>
      </c>
      <c r="F80" s="88">
        <v>404169</v>
      </c>
      <c r="G80" s="88">
        <v>0</v>
      </c>
      <c r="H80" s="88">
        <v>1083417</v>
      </c>
    </row>
    <row r="81" spans="1:8" x14ac:dyDescent="0.25">
      <c r="A81" s="88" t="s">
        <v>1467</v>
      </c>
      <c r="B81" s="88" t="s">
        <v>1468</v>
      </c>
      <c r="C81" s="88">
        <v>519112</v>
      </c>
      <c r="D81" s="88">
        <v>106018</v>
      </c>
      <c r="E81" s="88">
        <v>5945</v>
      </c>
      <c r="F81" s="88">
        <v>431794</v>
      </c>
      <c r="G81" s="88">
        <v>0</v>
      </c>
      <c r="H81" s="88">
        <v>1062869</v>
      </c>
    </row>
    <row r="82" spans="1:8" x14ac:dyDescent="0.25">
      <c r="A82" s="88" t="s">
        <v>1469</v>
      </c>
      <c r="B82" s="88" t="s">
        <v>1470</v>
      </c>
      <c r="C82" s="88">
        <v>443089</v>
      </c>
      <c r="D82" s="88">
        <v>93132</v>
      </c>
      <c r="E82" s="88">
        <v>5162</v>
      </c>
      <c r="F82" s="88">
        <v>492679</v>
      </c>
      <c r="G82" s="88">
        <v>0</v>
      </c>
      <c r="H82" s="88">
        <v>1034062</v>
      </c>
    </row>
    <row r="83" spans="1:8" x14ac:dyDescent="0.25">
      <c r="A83" s="88" t="s">
        <v>1471</v>
      </c>
      <c r="B83" s="88" t="s">
        <v>1472</v>
      </c>
      <c r="C83" s="88">
        <v>632065</v>
      </c>
      <c r="D83" s="88">
        <v>129507</v>
      </c>
      <c r="E83" s="88">
        <v>10783</v>
      </c>
      <c r="F83" s="88">
        <v>162427</v>
      </c>
      <c r="G83" s="88">
        <v>0</v>
      </c>
      <c r="H83" s="88">
        <v>934782</v>
      </c>
    </row>
    <row r="84" spans="1:8" x14ac:dyDescent="0.25">
      <c r="A84" s="88" t="s">
        <v>1473</v>
      </c>
      <c r="B84" s="88" t="s">
        <v>1474</v>
      </c>
      <c r="C84" s="88">
        <v>471006</v>
      </c>
      <c r="D84" s="88">
        <v>140827</v>
      </c>
      <c r="E84" s="88">
        <v>25000</v>
      </c>
      <c r="F84" s="88">
        <v>270367</v>
      </c>
      <c r="G84" s="88">
        <v>0</v>
      </c>
      <c r="H84" s="88">
        <v>907200</v>
      </c>
    </row>
    <row r="85" spans="1:8" x14ac:dyDescent="0.25">
      <c r="A85" s="88" t="s">
        <v>1475</v>
      </c>
      <c r="B85" s="88" t="s">
        <v>1476</v>
      </c>
      <c r="C85" s="88">
        <v>495616</v>
      </c>
      <c r="D85" s="88">
        <v>139739</v>
      </c>
      <c r="E85" s="88">
        <v>488</v>
      </c>
      <c r="F85" s="88">
        <v>228700</v>
      </c>
      <c r="G85" s="88">
        <v>0</v>
      </c>
      <c r="H85" s="88">
        <v>864543</v>
      </c>
    </row>
    <row r="86" spans="1:8" x14ac:dyDescent="0.25">
      <c r="A86" s="88" t="s">
        <v>1477</v>
      </c>
      <c r="B86" s="88" t="s">
        <v>1478</v>
      </c>
      <c r="C86" s="88">
        <v>631683</v>
      </c>
      <c r="D86" s="88">
        <v>138744</v>
      </c>
      <c r="E86" s="88">
        <v>0</v>
      </c>
      <c r="F86" s="88">
        <v>66184</v>
      </c>
      <c r="G86" s="88">
        <v>0</v>
      </c>
      <c r="H86" s="88">
        <v>836611</v>
      </c>
    </row>
    <row r="87" spans="1:8" x14ac:dyDescent="0.25">
      <c r="A87" s="88" t="s">
        <v>1479</v>
      </c>
      <c r="B87" s="88" t="s">
        <v>1480</v>
      </c>
      <c r="C87" s="88">
        <v>453158</v>
      </c>
      <c r="D87" s="88">
        <v>166483</v>
      </c>
      <c r="E87" s="88">
        <v>407</v>
      </c>
      <c r="F87" s="88">
        <v>190591</v>
      </c>
      <c r="G87" s="88">
        <v>0</v>
      </c>
      <c r="H87" s="88">
        <v>810639</v>
      </c>
    </row>
    <row r="88" spans="1:8" x14ac:dyDescent="0.25">
      <c r="A88" s="88" t="s">
        <v>1481</v>
      </c>
      <c r="B88" s="88" t="s">
        <v>1482</v>
      </c>
      <c r="C88" s="88">
        <v>458583</v>
      </c>
      <c r="D88" s="88">
        <v>188445</v>
      </c>
      <c r="E88" s="88">
        <v>209</v>
      </c>
      <c r="F88" s="88">
        <v>136990</v>
      </c>
      <c r="G88" s="88">
        <v>65</v>
      </c>
      <c r="H88" s="88">
        <v>784292</v>
      </c>
    </row>
    <row r="89" spans="1:8" x14ac:dyDescent="0.25">
      <c r="A89" s="88" t="s">
        <v>1483</v>
      </c>
      <c r="B89" s="88" t="s">
        <v>1484</v>
      </c>
      <c r="C89" s="88">
        <v>428982</v>
      </c>
      <c r="D89" s="88">
        <v>139868</v>
      </c>
      <c r="E89" s="88">
        <v>150</v>
      </c>
      <c r="F89" s="88">
        <v>152367</v>
      </c>
      <c r="G89" s="88">
        <v>13854</v>
      </c>
      <c r="H89" s="88">
        <v>735221</v>
      </c>
    </row>
    <row r="90" spans="1:8" x14ac:dyDescent="0.25">
      <c r="A90" s="88" t="s">
        <v>1485</v>
      </c>
      <c r="B90" s="88" t="s">
        <v>1486</v>
      </c>
      <c r="C90" s="88">
        <v>509144</v>
      </c>
      <c r="D90" s="88">
        <v>204328</v>
      </c>
      <c r="E90" s="88">
        <v>4120</v>
      </c>
      <c r="F90" s="88">
        <v>14829</v>
      </c>
      <c r="G90" s="88">
        <v>0</v>
      </c>
      <c r="H90" s="88">
        <v>732421</v>
      </c>
    </row>
    <row r="91" spans="1:8" x14ac:dyDescent="0.25">
      <c r="A91" s="88" t="s">
        <v>1487</v>
      </c>
      <c r="B91" s="88" t="s">
        <v>1488</v>
      </c>
      <c r="C91" s="88">
        <v>506628</v>
      </c>
      <c r="D91" s="88">
        <v>123130</v>
      </c>
      <c r="E91" s="88">
        <v>20604</v>
      </c>
      <c r="F91" s="88">
        <v>80158</v>
      </c>
      <c r="G91" s="88">
        <v>0</v>
      </c>
      <c r="H91" s="88">
        <v>730520</v>
      </c>
    </row>
    <row r="92" spans="1:8" x14ac:dyDescent="0.25">
      <c r="A92" s="88" t="s">
        <v>1489</v>
      </c>
      <c r="B92" s="88" t="s">
        <v>1490</v>
      </c>
      <c r="C92" s="88">
        <v>414046</v>
      </c>
      <c r="D92" s="88">
        <v>131333</v>
      </c>
      <c r="E92" s="88">
        <v>8</v>
      </c>
      <c r="F92" s="88">
        <v>161565</v>
      </c>
      <c r="G92" s="88">
        <v>0</v>
      </c>
      <c r="H92" s="88">
        <v>706952</v>
      </c>
    </row>
    <row r="93" spans="1:8" x14ac:dyDescent="0.25">
      <c r="A93" s="88" t="s">
        <v>1491</v>
      </c>
      <c r="B93" s="88" t="s">
        <v>1492</v>
      </c>
      <c r="C93" s="88">
        <v>519165</v>
      </c>
      <c r="D93" s="88">
        <v>110710</v>
      </c>
      <c r="E93" s="88">
        <v>286</v>
      </c>
      <c r="F93" s="88">
        <v>64750</v>
      </c>
      <c r="G93" s="88">
        <v>0</v>
      </c>
      <c r="H93" s="88">
        <v>694911</v>
      </c>
    </row>
    <row r="94" spans="1:8" x14ac:dyDescent="0.25">
      <c r="A94" s="88" t="s">
        <v>1493</v>
      </c>
      <c r="B94" s="88" t="s">
        <v>1494</v>
      </c>
      <c r="C94" s="88">
        <v>395988</v>
      </c>
      <c r="D94" s="88">
        <v>119095</v>
      </c>
      <c r="E94" s="88">
        <v>7796</v>
      </c>
      <c r="F94" s="88">
        <v>148162</v>
      </c>
      <c r="G94" s="88">
        <v>0</v>
      </c>
      <c r="H94" s="88">
        <v>671041</v>
      </c>
    </row>
    <row r="95" spans="1:8" x14ac:dyDescent="0.25">
      <c r="A95" s="88" t="s">
        <v>1495</v>
      </c>
      <c r="B95" s="88" t="s">
        <v>1496</v>
      </c>
      <c r="C95" s="88">
        <v>376355</v>
      </c>
      <c r="D95" s="88">
        <v>82175</v>
      </c>
      <c r="E95" s="88">
        <v>4874</v>
      </c>
      <c r="F95" s="88">
        <v>200751</v>
      </c>
      <c r="G95" s="88">
        <v>0</v>
      </c>
      <c r="H95" s="88">
        <v>664155</v>
      </c>
    </row>
    <row r="96" spans="1:8" x14ac:dyDescent="0.25">
      <c r="A96" s="88" t="s">
        <v>1497</v>
      </c>
      <c r="B96" s="88" t="s">
        <v>1498</v>
      </c>
      <c r="C96" s="88">
        <v>363917</v>
      </c>
      <c r="D96" s="88">
        <v>102350</v>
      </c>
      <c r="E96" s="88">
        <v>-154411</v>
      </c>
      <c r="F96" s="88">
        <v>335660</v>
      </c>
      <c r="G96" s="88">
        <v>0</v>
      </c>
      <c r="H96" s="88">
        <v>647516</v>
      </c>
    </row>
    <row r="97" spans="1:8" x14ac:dyDescent="0.25">
      <c r="A97" s="88" t="s">
        <v>1499</v>
      </c>
      <c r="B97" s="88" t="s">
        <v>1500</v>
      </c>
      <c r="C97" s="88">
        <v>352045</v>
      </c>
      <c r="D97" s="88">
        <v>84113</v>
      </c>
      <c r="E97" s="88">
        <v>33270</v>
      </c>
      <c r="F97" s="88">
        <v>166875</v>
      </c>
      <c r="G97" s="88">
        <v>0</v>
      </c>
      <c r="H97" s="88">
        <v>636303</v>
      </c>
    </row>
    <row r="98" spans="1:8" x14ac:dyDescent="0.25">
      <c r="A98" s="88" t="s">
        <v>1501</v>
      </c>
      <c r="B98" s="88" t="s">
        <v>1502</v>
      </c>
      <c r="C98" s="88">
        <v>446184</v>
      </c>
      <c r="D98" s="88">
        <v>99394</v>
      </c>
      <c r="E98" s="88">
        <v>0</v>
      </c>
      <c r="F98" s="88">
        <v>83453</v>
      </c>
      <c r="G98" s="88">
        <v>0</v>
      </c>
      <c r="H98" s="88">
        <v>629031</v>
      </c>
    </row>
    <row r="99" spans="1:8" x14ac:dyDescent="0.25">
      <c r="A99" s="88" t="s">
        <v>1503</v>
      </c>
      <c r="B99" s="88" t="s">
        <v>1504</v>
      </c>
      <c r="C99" s="88">
        <v>281418</v>
      </c>
      <c r="D99" s="88">
        <v>113522</v>
      </c>
      <c r="E99" s="88">
        <v>5684</v>
      </c>
      <c r="F99" s="88">
        <v>220339</v>
      </c>
      <c r="G99" s="88">
        <v>0</v>
      </c>
      <c r="H99" s="88">
        <v>620963</v>
      </c>
    </row>
    <row r="100" spans="1:8" x14ac:dyDescent="0.25">
      <c r="A100" s="88" t="s">
        <v>1505</v>
      </c>
      <c r="B100" s="88" t="s">
        <v>1506</v>
      </c>
      <c r="C100" s="88">
        <v>354722</v>
      </c>
      <c r="D100" s="88">
        <v>74220</v>
      </c>
      <c r="E100" s="88">
        <v>22133</v>
      </c>
      <c r="F100" s="88">
        <v>143222</v>
      </c>
      <c r="G100" s="88">
        <v>0</v>
      </c>
      <c r="H100" s="88">
        <v>594297</v>
      </c>
    </row>
    <row r="101" spans="1:8" x14ac:dyDescent="0.25">
      <c r="A101" s="88" t="s">
        <v>1507</v>
      </c>
      <c r="B101" s="88" t="s">
        <v>1508</v>
      </c>
      <c r="C101" s="88">
        <v>406818</v>
      </c>
      <c r="D101" s="88">
        <v>107268</v>
      </c>
      <c r="E101" s="88">
        <v>32</v>
      </c>
      <c r="F101" s="88">
        <v>32053</v>
      </c>
      <c r="G101" s="88">
        <v>0</v>
      </c>
      <c r="H101" s="88">
        <v>546171</v>
      </c>
    </row>
    <row r="102" spans="1:8" x14ac:dyDescent="0.25">
      <c r="A102" s="88" t="s">
        <v>1509</v>
      </c>
      <c r="B102" s="88" t="s">
        <v>1510</v>
      </c>
      <c r="C102" s="88">
        <v>95972</v>
      </c>
      <c r="D102" s="88">
        <v>22396</v>
      </c>
      <c r="E102" s="88">
        <v>56383</v>
      </c>
      <c r="F102" s="88">
        <v>360846</v>
      </c>
      <c r="G102" s="88">
        <v>0</v>
      </c>
      <c r="H102" s="88">
        <v>535597</v>
      </c>
    </row>
    <row r="103" spans="1:8" x14ac:dyDescent="0.25">
      <c r="A103" s="88" t="s">
        <v>1511</v>
      </c>
      <c r="B103" s="88" t="s">
        <v>1512</v>
      </c>
      <c r="C103" s="88">
        <v>272657</v>
      </c>
      <c r="D103" s="88">
        <v>75422</v>
      </c>
      <c r="E103" s="88">
        <v>53204</v>
      </c>
      <c r="F103" s="88">
        <v>93163</v>
      </c>
      <c r="G103" s="88">
        <v>0</v>
      </c>
      <c r="H103" s="88">
        <v>494446</v>
      </c>
    </row>
    <row r="104" spans="1:8" x14ac:dyDescent="0.25">
      <c r="A104" s="88" t="s">
        <v>1513</v>
      </c>
      <c r="B104" s="88" t="s">
        <v>1514</v>
      </c>
      <c r="C104" s="88">
        <v>195926</v>
      </c>
      <c r="D104" s="88">
        <v>90065</v>
      </c>
      <c r="E104" s="88">
        <v>1654</v>
      </c>
      <c r="F104" s="88">
        <v>144137</v>
      </c>
      <c r="G104" s="88">
        <v>0</v>
      </c>
      <c r="H104" s="88">
        <v>431782</v>
      </c>
    </row>
    <row r="105" spans="1:8" x14ac:dyDescent="0.25">
      <c r="A105" s="88" t="s">
        <v>1515</v>
      </c>
      <c r="B105" s="88" t="s">
        <v>1516</v>
      </c>
      <c r="C105" s="88">
        <v>251784</v>
      </c>
      <c r="D105" s="88">
        <v>75771</v>
      </c>
      <c r="E105" s="88">
        <v>692</v>
      </c>
      <c r="F105" s="88">
        <v>99750</v>
      </c>
      <c r="G105" s="88">
        <v>0</v>
      </c>
      <c r="H105" s="88">
        <v>427997</v>
      </c>
    </row>
    <row r="106" spans="1:8" x14ac:dyDescent="0.25">
      <c r="A106" s="88" t="s">
        <v>1517</v>
      </c>
      <c r="B106" s="88" t="s">
        <v>1518</v>
      </c>
      <c r="C106" s="88">
        <v>243262</v>
      </c>
      <c r="D106" s="88">
        <v>78946</v>
      </c>
      <c r="E106" s="88">
        <v>5294</v>
      </c>
      <c r="F106" s="88">
        <v>79406</v>
      </c>
      <c r="G106" s="88">
        <v>0</v>
      </c>
      <c r="H106" s="88">
        <v>406908</v>
      </c>
    </row>
    <row r="107" spans="1:8" x14ac:dyDescent="0.25">
      <c r="A107" s="88" t="s">
        <v>1519</v>
      </c>
      <c r="B107" s="88" t="s">
        <v>1520</v>
      </c>
      <c r="C107" s="88">
        <v>234357</v>
      </c>
      <c r="D107" s="88">
        <v>35922</v>
      </c>
      <c r="E107" s="88">
        <v>7523</v>
      </c>
      <c r="F107" s="88">
        <v>125499</v>
      </c>
      <c r="G107" s="88">
        <v>0</v>
      </c>
      <c r="H107" s="88">
        <v>403301</v>
      </c>
    </row>
    <row r="108" spans="1:8" x14ac:dyDescent="0.25">
      <c r="A108" s="88" t="s">
        <v>1521</v>
      </c>
      <c r="B108" s="88" t="s">
        <v>1522</v>
      </c>
      <c r="C108" s="88">
        <v>281346</v>
      </c>
      <c r="D108" s="88">
        <v>40351</v>
      </c>
      <c r="E108" s="88">
        <v>2213</v>
      </c>
      <c r="F108" s="88">
        <v>78922</v>
      </c>
      <c r="G108" s="88">
        <v>0</v>
      </c>
      <c r="H108" s="88">
        <v>402832</v>
      </c>
    </row>
    <row r="109" spans="1:8" x14ac:dyDescent="0.25">
      <c r="A109" s="88" t="s">
        <v>1523</v>
      </c>
      <c r="B109" s="88" t="s">
        <v>1524</v>
      </c>
      <c r="C109" s="88">
        <v>195561</v>
      </c>
      <c r="D109" s="88">
        <v>59229</v>
      </c>
      <c r="E109" s="88">
        <v>1599</v>
      </c>
      <c r="F109" s="88">
        <v>143015</v>
      </c>
      <c r="G109" s="88">
        <v>0</v>
      </c>
      <c r="H109" s="88">
        <v>399404</v>
      </c>
    </row>
    <row r="110" spans="1:8" x14ac:dyDescent="0.25">
      <c r="A110" s="88" t="s">
        <v>1525</v>
      </c>
      <c r="B110" s="88" t="s">
        <v>1526</v>
      </c>
      <c r="C110" s="88">
        <v>175815</v>
      </c>
      <c r="D110" s="88">
        <v>58992</v>
      </c>
      <c r="E110" s="88">
        <v>13</v>
      </c>
      <c r="F110" s="88">
        <v>150002</v>
      </c>
      <c r="G110" s="88">
        <v>0</v>
      </c>
      <c r="H110" s="88">
        <v>384822</v>
      </c>
    </row>
    <row r="111" spans="1:8" x14ac:dyDescent="0.25">
      <c r="A111" s="88" t="s">
        <v>1527</v>
      </c>
      <c r="B111" s="88" t="s">
        <v>1528</v>
      </c>
      <c r="C111" s="88">
        <v>274537</v>
      </c>
      <c r="D111" s="88">
        <v>69834</v>
      </c>
      <c r="E111" s="88">
        <v>3123</v>
      </c>
      <c r="F111" s="88">
        <v>33160</v>
      </c>
      <c r="G111" s="88">
        <v>0</v>
      </c>
      <c r="H111" s="88">
        <v>380654</v>
      </c>
    </row>
    <row r="112" spans="1:8" x14ac:dyDescent="0.25">
      <c r="A112" s="88" t="s">
        <v>1529</v>
      </c>
      <c r="B112" s="88" t="s">
        <v>1530</v>
      </c>
      <c r="C112" s="88">
        <v>278148</v>
      </c>
      <c r="D112" s="88">
        <v>59866</v>
      </c>
      <c r="E112" s="88">
        <v>435</v>
      </c>
      <c r="F112" s="88">
        <v>42204</v>
      </c>
      <c r="G112" s="88">
        <v>0</v>
      </c>
      <c r="H112" s="88">
        <v>380653</v>
      </c>
    </row>
    <row r="113" spans="1:8" x14ac:dyDescent="0.25">
      <c r="A113" s="88" t="s">
        <v>1531</v>
      </c>
      <c r="B113" s="88" t="s">
        <v>1532</v>
      </c>
      <c r="C113" s="88">
        <v>247928</v>
      </c>
      <c r="D113" s="88">
        <v>56103</v>
      </c>
      <c r="E113" s="88">
        <v>760</v>
      </c>
      <c r="F113" s="88">
        <v>60299</v>
      </c>
      <c r="G113" s="88">
        <v>0</v>
      </c>
      <c r="H113" s="88">
        <v>365090</v>
      </c>
    </row>
    <row r="114" spans="1:8" x14ac:dyDescent="0.25">
      <c r="A114" s="88" t="s">
        <v>1533</v>
      </c>
      <c r="B114" s="88" t="s">
        <v>1534</v>
      </c>
      <c r="C114" s="88">
        <v>283018</v>
      </c>
      <c r="D114" s="88">
        <v>60985</v>
      </c>
      <c r="E114" s="88">
        <v>1901</v>
      </c>
      <c r="F114" s="88">
        <v>12942</v>
      </c>
      <c r="G114" s="88">
        <v>0</v>
      </c>
      <c r="H114" s="88">
        <v>358846</v>
      </c>
    </row>
    <row r="115" spans="1:8" x14ac:dyDescent="0.25">
      <c r="A115" s="88" t="s">
        <v>1535</v>
      </c>
      <c r="B115" s="88" t="s">
        <v>1536</v>
      </c>
      <c r="C115" s="88">
        <v>234012</v>
      </c>
      <c r="D115" s="88">
        <v>54694</v>
      </c>
      <c r="E115" s="88">
        <v>169</v>
      </c>
      <c r="F115" s="88">
        <v>57812</v>
      </c>
      <c r="G115" s="88">
        <v>0</v>
      </c>
      <c r="H115" s="88">
        <v>346687</v>
      </c>
    </row>
    <row r="116" spans="1:8" x14ac:dyDescent="0.25">
      <c r="A116" s="88" t="s">
        <v>1537</v>
      </c>
      <c r="B116" s="88" t="s">
        <v>1538</v>
      </c>
      <c r="C116" s="88">
        <v>53373</v>
      </c>
      <c r="D116" s="88">
        <v>18029</v>
      </c>
      <c r="E116" s="88">
        <v>987</v>
      </c>
      <c r="F116" s="88">
        <v>270881</v>
      </c>
      <c r="G116" s="88">
        <v>0</v>
      </c>
      <c r="H116" s="88">
        <v>343270</v>
      </c>
    </row>
    <row r="117" spans="1:8" x14ac:dyDescent="0.25">
      <c r="A117" s="88" t="s">
        <v>1539</v>
      </c>
      <c r="B117" s="88" t="s">
        <v>1540</v>
      </c>
      <c r="C117" s="88">
        <v>249316</v>
      </c>
      <c r="D117" s="88">
        <v>61281</v>
      </c>
      <c r="E117" s="88">
        <v>0</v>
      </c>
      <c r="F117" s="88">
        <v>0</v>
      </c>
      <c r="G117" s="88">
        <v>0</v>
      </c>
      <c r="H117" s="88">
        <v>310597</v>
      </c>
    </row>
    <row r="118" spans="1:8" x14ac:dyDescent="0.25">
      <c r="A118" s="88" t="s">
        <v>1541</v>
      </c>
      <c r="B118" s="88" t="s">
        <v>1542</v>
      </c>
      <c r="C118" s="88">
        <v>170970</v>
      </c>
      <c r="D118" s="88">
        <v>65214</v>
      </c>
      <c r="E118" s="88">
        <v>2579</v>
      </c>
      <c r="F118" s="88">
        <v>49435</v>
      </c>
      <c r="G118" s="88">
        <v>0</v>
      </c>
      <c r="H118" s="88">
        <v>288198</v>
      </c>
    </row>
    <row r="119" spans="1:8" x14ac:dyDescent="0.25">
      <c r="A119" s="88" t="s">
        <v>1543</v>
      </c>
      <c r="B119" s="88" t="s">
        <v>1544</v>
      </c>
      <c r="C119" s="88">
        <v>120716</v>
      </c>
      <c r="D119" s="88">
        <v>50244</v>
      </c>
      <c r="E119" s="88">
        <v>1559</v>
      </c>
      <c r="F119" s="88">
        <v>99832</v>
      </c>
      <c r="G119" s="88">
        <v>0</v>
      </c>
      <c r="H119" s="88">
        <v>272351</v>
      </c>
    </row>
    <row r="120" spans="1:8" x14ac:dyDescent="0.25">
      <c r="A120" s="88" t="s">
        <v>1545</v>
      </c>
      <c r="B120" s="88" t="s">
        <v>1546</v>
      </c>
      <c r="C120" s="88">
        <v>15999</v>
      </c>
      <c r="D120" s="88">
        <v>26105</v>
      </c>
      <c r="E120" s="88">
        <v>4055</v>
      </c>
      <c r="F120" s="88">
        <v>224564</v>
      </c>
      <c r="G120" s="88">
        <v>0</v>
      </c>
      <c r="H120" s="88">
        <v>270723</v>
      </c>
    </row>
    <row r="121" spans="1:8" x14ac:dyDescent="0.25">
      <c r="A121" s="88" t="s">
        <v>1547</v>
      </c>
      <c r="B121" s="88" t="s">
        <v>1548</v>
      </c>
      <c r="C121" s="88">
        <v>137222</v>
      </c>
      <c r="D121" s="88">
        <v>41541</v>
      </c>
      <c r="E121" s="88">
        <v>0</v>
      </c>
      <c r="F121" s="88">
        <v>79258</v>
      </c>
      <c r="G121" s="88">
        <v>0</v>
      </c>
      <c r="H121" s="88">
        <v>258021</v>
      </c>
    </row>
    <row r="122" spans="1:8" x14ac:dyDescent="0.25">
      <c r="A122" s="88" t="s">
        <v>1549</v>
      </c>
      <c r="B122" s="88" t="s">
        <v>1550</v>
      </c>
      <c r="C122" s="88">
        <v>142431</v>
      </c>
      <c r="D122" s="88">
        <v>28765</v>
      </c>
      <c r="E122" s="88">
        <v>47890</v>
      </c>
      <c r="F122" s="88">
        <v>15679</v>
      </c>
      <c r="G122" s="88">
        <v>0</v>
      </c>
      <c r="H122" s="88">
        <v>234765</v>
      </c>
    </row>
    <row r="123" spans="1:8" x14ac:dyDescent="0.25">
      <c r="A123" s="88" t="s">
        <v>1551</v>
      </c>
      <c r="B123" s="88" t="s">
        <v>1552</v>
      </c>
      <c r="C123" s="88">
        <v>33575</v>
      </c>
      <c r="D123" s="88">
        <v>8147</v>
      </c>
      <c r="E123" s="88">
        <v>4770</v>
      </c>
      <c r="F123" s="88">
        <v>145329</v>
      </c>
      <c r="G123" s="88">
        <v>0</v>
      </c>
      <c r="H123" s="88">
        <v>191821</v>
      </c>
    </row>
    <row r="124" spans="1:8" x14ac:dyDescent="0.25">
      <c r="A124" s="88" t="s">
        <v>1553</v>
      </c>
      <c r="B124" s="88" t="s">
        <v>1554</v>
      </c>
      <c r="C124" s="88">
        <v>111190</v>
      </c>
      <c r="D124" s="88">
        <v>31864</v>
      </c>
      <c r="E124" s="88">
        <v>170</v>
      </c>
      <c r="F124" s="88">
        <v>42403</v>
      </c>
      <c r="G124" s="88">
        <v>0</v>
      </c>
      <c r="H124" s="88">
        <v>185627</v>
      </c>
    </row>
    <row r="125" spans="1:8" x14ac:dyDescent="0.25">
      <c r="A125" s="88" t="s">
        <v>1555</v>
      </c>
      <c r="B125" s="88" t="s">
        <v>1556</v>
      </c>
      <c r="C125" s="88">
        <v>60960</v>
      </c>
      <c r="D125" s="88">
        <v>4493</v>
      </c>
      <c r="E125" s="88">
        <v>561</v>
      </c>
      <c r="F125" s="88">
        <v>113962</v>
      </c>
      <c r="G125" s="88">
        <v>0</v>
      </c>
      <c r="H125" s="88">
        <v>179976</v>
      </c>
    </row>
    <row r="126" spans="1:8" x14ac:dyDescent="0.25">
      <c r="A126" s="88" t="s">
        <v>1557</v>
      </c>
      <c r="B126" s="88" t="s">
        <v>1558</v>
      </c>
      <c r="C126" s="88">
        <v>142372</v>
      </c>
      <c r="D126" s="88">
        <v>13345</v>
      </c>
      <c r="E126" s="88">
        <v>0</v>
      </c>
      <c r="F126" s="88">
        <v>0</v>
      </c>
      <c r="G126" s="88">
        <v>0</v>
      </c>
      <c r="H126" s="88">
        <v>155717</v>
      </c>
    </row>
    <row r="127" spans="1:8" x14ac:dyDescent="0.25">
      <c r="A127" s="88" t="s">
        <v>1559</v>
      </c>
      <c r="B127" s="88" t="s">
        <v>1560</v>
      </c>
      <c r="C127" s="88">
        <v>88350</v>
      </c>
      <c r="D127" s="88">
        <v>24328</v>
      </c>
      <c r="E127" s="88">
        <v>90</v>
      </c>
      <c r="F127" s="88">
        <v>26368</v>
      </c>
      <c r="G127" s="88">
        <v>0</v>
      </c>
      <c r="H127" s="88">
        <v>139136</v>
      </c>
    </row>
    <row r="128" spans="1:8" x14ac:dyDescent="0.25">
      <c r="A128" s="88" t="s">
        <v>1561</v>
      </c>
      <c r="B128" s="88" t="s">
        <v>1562</v>
      </c>
      <c r="C128" s="88">
        <v>26870</v>
      </c>
      <c r="D128" s="88">
        <v>9395</v>
      </c>
      <c r="E128" s="88">
        <v>12820</v>
      </c>
      <c r="F128" s="88">
        <v>63786</v>
      </c>
      <c r="G128" s="88">
        <v>0</v>
      </c>
      <c r="H128" s="88">
        <v>112871</v>
      </c>
    </row>
    <row r="129" spans="1:8" x14ac:dyDescent="0.25">
      <c r="A129" s="88" t="s">
        <v>1563</v>
      </c>
      <c r="B129" s="88" t="s">
        <v>1564</v>
      </c>
      <c r="C129" s="88">
        <v>80550</v>
      </c>
      <c r="D129" s="88">
        <v>17001</v>
      </c>
      <c r="E129" s="88">
        <v>2476</v>
      </c>
      <c r="F129" s="88">
        <v>2985</v>
      </c>
      <c r="G129" s="88">
        <v>0</v>
      </c>
      <c r="H129" s="88">
        <v>103012</v>
      </c>
    </row>
    <row r="130" spans="1:8" x14ac:dyDescent="0.25">
      <c r="A130" s="88" t="s">
        <v>1565</v>
      </c>
      <c r="B130" s="88" t="s">
        <v>1566</v>
      </c>
      <c r="C130" s="88">
        <v>56929</v>
      </c>
      <c r="D130" s="88">
        <v>22748</v>
      </c>
      <c r="E130" s="88">
        <v>168</v>
      </c>
      <c r="F130" s="88">
        <v>8908</v>
      </c>
      <c r="G130" s="88">
        <v>0</v>
      </c>
      <c r="H130" s="88">
        <v>88753</v>
      </c>
    </row>
    <row r="131" spans="1:8" x14ac:dyDescent="0.25">
      <c r="A131" s="88" t="s">
        <v>1567</v>
      </c>
      <c r="B131" s="88" t="s">
        <v>1568</v>
      </c>
      <c r="C131" s="88">
        <v>5944</v>
      </c>
      <c r="D131" s="88">
        <v>0</v>
      </c>
      <c r="E131" s="88">
        <v>2294</v>
      </c>
      <c r="F131" s="88">
        <v>64728</v>
      </c>
      <c r="G131" s="88">
        <v>0</v>
      </c>
      <c r="H131" s="88">
        <v>72966</v>
      </c>
    </row>
    <row r="132" spans="1:8" x14ac:dyDescent="0.25">
      <c r="A132" s="88" t="s">
        <v>1569</v>
      </c>
      <c r="B132" s="88" t="s">
        <v>1570</v>
      </c>
      <c r="C132" s="88">
        <v>39899</v>
      </c>
      <c r="D132" s="88">
        <v>8163</v>
      </c>
      <c r="E132" s="88">
        <v>0</v>
      </c>
      <c r="F132" s="88">
        <v>3422</v>
      </c>
      <c r="G132" s="88">
        <v>0</v>
      </c>
      <c r="H132" s="88">
        <v>51484</v>
      </c>
    </row>
    <row r="133" spans="1:8" x14ac:dyDescent="0.25">
      <c r="A133" s="88" t="s">
        <v>1571</v>
      </c>
      <c r="B133" s="88" t="s">
        <v>1572</v>
      </c>
      <c r="C133" s="88">
        <v>17794</v>
      </c>
      <c r="D133" s="88">
        <v>3247</v>
      </c>
      <c r="E133" s="88">
        <v>0</v>
      </c>
      <c r="F133" s="88">
        <v>11834</v>
      </c>
      <c r="G133" s="88">
        <v>0</v>
      </c>
      <c r="H133" s="88">
        <v>32875</v>
      </c>
    </row>
    <row r="134" spans="1:8" x14ac:dyDescent="0.25">
      <c r="A134" s="88" t="s">
        <v>1573</v>
      </c>
      <c r="B134" s="88" t="s">
        <v>1574</v>
      </c>
      <c r="C134" s="88">
        <v>7062</v>
      </c>
      <c r="D134" s="88">
        <v>328</v>
      </c>
      <c r="E134" s="88">
        <v>149</v>
      </c>
      <c r="F134" s="88">
        <v>12395</v>
      </c>
      <c r="G134" s="88">
        <v>0</v>
      </c>
      <c r="H134" s="88">
        <v>19934</v>
      </c>
    </row>
    <row r="135" spans="1:8" x14ac:dyDescent="0.25">
      <c r="A135" s="88" t="s">
        <v>1575</v>
      </c>
      <c r="B135" s="88" t="s">
        <v>1576</v>
      </c>
      <c r="C135" s="88">
        <v>216708</v>
      </c>
      <c r="D135" s="88">
        <v>58855</v>
      </c>
      <c r="E135" s="88">
        <v>-469121</v>
      </c>
      <c r="F135" s="88">
        <v>197345</v>
      </c>
      <c r="G135" s="88">
        <v>0</v>
      </c>
      <c r="H135" s="88">
        <v>3787</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workbookViewId="0">
      <selection activeCell="C5" sqref="C5"/>
    </sheetView>
  </sheetViews>
  <sheetFormatPr baseColWidth="10" defaultRowHeight="15" x14ac:dyDescent="0.25"/>
  <cols>
    <col min="1" max="16384" width="11.42578125" style="88"/>
  </cols>
  <sheetData>
    <row r="1" spans="1:8" x14ac:dyDescent="0.25">
      <c r="A1" s="88" t="s">
        <v>1577</v>
      </c>
    </row>
    <row r="2" spans="1:8" x14ac:dyDescent="0.25">
      <c r="A2" s="88" t="s">
        <v>1578</v>
      </c>
    </row>
    <row r="3" spans="1:8" x14ac:dyDescent="0.25">
      <c r="A3" s="88" t="s">
        <v>1579</v>
      </c>
    </row>
    <row r="4" spans="1:8" x14ac:dyDescent="0.25">
      <c r="A4" s="88" t="s">
        <v>1580</v>
      </c>
    </row>
    <row r="5" spans="1:8" x14ac:dyDescent="0.25">
      <c r="A5" s="88" t="s">
        <v>1581</v>
      </c>
    </row>
    <row r="6" spans="1:8" x14ac:dyDescent="0.25">
      <c r="A6" s="202" t="s">
        <v>1305</v>
      </c>
    </row>
    <row r="7" spans="1:8" x14ac:dyDescent="0.25">
      <c r="A7" s="88" t="s">
        <v>1582</v>
      </c>
    </row>
    <row r="9" spans="1:8" x14ac:dyDescent="0.25">
      <c r="A9" s="88" t="s">
        <v>1322</v>
      </c>
      <c r="B9" s="88" t="s">
        <v>1323</v>
      </c>
      <c r="C9" s="88" t="s">
        <v>1583</v>
      </c>
      <c r="D9" s="88" t="s">
        <v>1584</v>
      </c>
      <c r="E9" s="88" t="s">
        <v>1311</v>
      </c>
      <c r="F9" s="88" t="s">
        <v>1310</v>
      </c>
      <c r="G9" s="88" t="s">
        <v>1312</v>
      </c>
      <c r="H9" s="88" t="s">
        <v>1324</v>
      </c>
    </row>
    <row r="10" spans="1:8" x14ac:dyDescent="0.25">
      <c r="A10" s="88" t="s">
        <v>1325</v>
      </c>
      <c r="B10" s="88" t="s">
        <v>1326</v>
      </c>
      <c r="C10" s="88">
        <v>2605460</v>
      </c>
      <c r="D10" s="88">
        <v>371206</v>
      </c>
      <c r="E10" s="88">
        <v>11727</v>
      </c>
      <c r="F10" s="88">
        <v>29476</v>
      </c>
      <c r="G10" s="88">
        <v>71</v>
      </c>
      <c r="H10" s="88">
        <v>3017940</v>
      </c>
    </row>
    <row r="11" spans="1:8" x14ac:dyDescent="0.25">
      <c r="A11" s="88" t="s">
        <v>1327</v>
      </c>
      <c r="B11" s="88" t="s">
        <v>1328</v>
      </c>
      <c r="C11" s="88">
        <v>460374</v>
      </c>
      <c r="D11" s="88">
        <v>98012</v>
      </c>
      <c r="E11" s="88">
        <v>0</v>
      </c>
      <c r="F11" s="88">
        <v>5536</v>
      </c>
      <c r="G11" s="88">
        <v>8</v>
      </c>
      <c r="H11" s="88">
        <v>563930</v>
      </c>
    </row>
    <row r="12" spans="1:8" x14ac:dyDescent="0.25">
      <c r="A12" s="88" t="s">
        <v>1329</v>
      </c>
      <c r="B12" s="88" t="s">
        <v>1330</v>
      </c>
      <c r="C12" s="88">
        <v>429410</v>
      </c>
      <c r="D12" s="88">
        <v>53949</v>
      </c>
      <c r="E12" s="88">
        <v>2549</v>
      </c>
      <c r="F12" s="88">
        <v>5391</v>
      </c>
      <c r="G12" s="88">
        <v>12</v>
      </c>
      <c r="H12" s="88">
        <v>491311</v>
      </c>
    </row>
    <row r="13" spans="1:8" x14ac:dyDescent="0.25">
      <c r="A13" s="88" t="s">
        <v>1333</v>
      </c>
      <c r="B13" s="88" t="s">
        <v>1334</v>
      </c>
      <c r="C13" s="88">
        <v>189239</v>
      </c>
      <c r="D13" s="88">
        <v>10673</v>
      </c>
      <c r="E13" s="88">
        <v>46</v>
      </c>
      <c r="F13" s="88">
        <v>2016</v>
      </c>
      <c r="G13" s="88">
        <v>5</v>
      </c>
      <c r="H13" s="88">
        <v>201979</v>
      </c>
    </row>
    <row r="14" spans="1:8" x14ac:dyDescent="0.25">
      <c r="A14" s="88" t="s">
        <v>1335</v>
      </c>
      <c r="B14" s="88" t="s">
        <v>1336</v>
      </c>
      <c r="C14" s="88">
        <v>166918</v>
      </c>
      <c r="D14" s="88">
        <v>17679</v>
      </c>
      <c r="E14" s="88">
        <v>565</v>
      </c>
      <c r="F14" s="88">
        <v>1591</v>
      </c>
      <c r="G14" s="88">
        <v>4</v>
      </c>
      <c r="H14" s="88">
        <v>186757</v>
      </c>
    </row>
    <row r="15" spans="1:8" x14ac:dyDescent="0.25">
      <c r="A15" s="88" t="s">
        <v>1341</v>
      </c>
      <c r="B15" s="88" t="s">
        <v>1342</v>
      </c>
      <c r="C15" s="88">
        <v>139105</v>
      </c>
      <c r="D15" s="88">
        <v>13125</v>
      </c>
      <c r="E15" s="88">
        <v>1</v>
      </c>
      <c r="F15" s="88">
        <v>766</v>
      </c>
      <c r="G15" s="88">
        <v>0</v>
      </c>
      <c r="H15" s="88">
        <v>152997</v>
      </c>
    </row>
    <row r="16" spans="1:8" x14ac:dyDescent="0.25">
      <c r="A16" s="88" t="s">
        <v>1337</v>
      </c>
      <c r="B16" s="88" t="s">
        <v>1338</v>
      </c>
      <c r="C16" s="88">
        <v>113428</v>
      </c>
      <c r="D16" s="88">
        <v>15521</v>
      </c>
      <c r="E16" s="88">
        <v>2</v>
      </c>
      <c r="F16" s="88">
        <v>2351</v>
      </c>
      <c r="G16" s="88">
        <v>1</v>
      </c>
      <c r="H16" s="88">
        <v>131303</v>
      </c>
    </row>
    <row r="17" spans="1:8" x14ac:dyDescent="0.25">
      <c r="A17" s="88" t="s">
        <v>1345</v>
      </c>
      <c r="B17" s="88" t="s">
        <v>1346</v>
      </c>
      <c r="C17" s="88">
        <v>55756</v>
      </c>
      <c r="D17" s="88">
        <v>9310</v>
      </c>
      <c r="E17" s="88">
        <v>641</v>
      </c>
      <c r="F17" s="88">
        <v>938</v>
      </c>
      <c r="G17" s="88">
        <v>0</v>
      </c>
      <c r="H17" s="88">
        <v>66645</v>
      </c>
    </row>
    <row r="18" spans="1:8" x14ac:dyDescent="0.25">
      <c r="A18" s="88" t="s">
        <v>1339</v>
      </c>
      <c r="B18" s="88" t="s">
        <v>1340</v>
      </c>
      <c r="C18" s="88">
        <v>57095</v>
      </c>
      <c r="D18" s="88">
        <v>7045</v>
      </c>
      <c r="E18" s="88">
        <v>80</v>
      </c>
      <c r="F18" s="88">
        <v>782</v>
      </c>
      <c r="G18" s="88">
        <v>5</v>
      </c>
      <c r="H18" s="88">
        <v>65007</v>
      </c>
    </row>
    <row r="19" spans="1:8" x14ac:dyDescent="0.25">
      <c r="A19" s="88" t="s">
        <v>1331</v>
      </c>
      <c r="B19" s="88" t="s">
        <v>1332</v>
      </c>
      <c r="C19" s="88">
        <v>41554</v>
      </c>
      <c r="D19" s="88">
        <v>4319</v>
      </c>
      <c r="E19" s="88">
        <v>3</v>
      </c>
      <c r="F19" s="88">
        <v>896</v>
      </c>
      <c r="G19" s="88">
        <v>13</v>
      </c>
      <c r="H19" s="88">
        <v>46785</v>
      </c>
    </row>
    <row r="20" spans="1:8" x14ac:dyDescent="0.25">
      <c r="A20" s="88" t="s">
        <v>1349</v>
      </c>
      <c r="B20" s="88" t="s">
        <v>1350</v>
      </c>
      <c r="C20" s="88">
        <v>38184</v>
      </c>
      <c r="D20" s="88">
        <v>6780</v>
      </c>
      <c r="E20" s="88">
        <v>39</v>
      </c>
      <c r="F20" s="88">
        <v>473</v>
      </c>
      <c r="G20" s="88">
        <v>2</v>
      </c>
      <c r="H20" s="88">
        <v>45478</v>
      </c>
    </row>
    <row r="21" spans="1:8" x14ac:dyDescent="0.25">
      <c r="A21" s="88" t="s">
        <v>1357</v>
      </c>
      <c r="B21" s="88" t="s">
        <v>1358</v>
      </c>
      <c r="C21" s="88">
        <v>35614</v>
      </c>
      <c r="D21" s="88">
        <v>5818</v>
      </c>
      <c r="E21" s="88">
        <v>13</v>
      </c>
      <c r="F21" s="88">
        <v>339</v>
      </c>
      <c r="G21" s="88">
        <v>1</v>
      </c>
      <c r="H21" s="88">
        <v>41785</v>
      </c>
    </row>
    <row r="22" spans="1:8" x14ac:dyDescent="0.25">
      <c r="A22" s="88" t="s">
        <v>1347</v>
      </c>
      <c r="B22" s="88" t="s">
        <v>1348</v>
      </c>
      <c r="C22" s="88">
        <v>31624</v>
      </c>
      <c r="D22" s="88">
        <v>6004</v>
      </c>
      <c r="E22" s="88">
        <v>13</v>
      </c>
      <c r="F22" s="88">
        <v>361</v>
      </c>
      <c r="G22" s="88">
        <v>1</v>
      </c>
      <c r="H22" s="88">
        <v>38003</v>
      </c>
    </row>
    <row r="23" spans="1:8" x14ac:dyDescent="0.25">
      <c r="A23" s="88" t="s">
        <v>1343</v>
      </c>
      <c r="B23" s="88" t="s">
        <v>1344</v>
      </c>
      <c r="C23" s="88">
        <v>28241</v>
      </c>
      <c r="D23" s="88">
        <v>5344</v>
      </c>
      <c r="E23" s="88">
        <v>52</v>
      </c>
      <c r="F23" s="88">
        <v>468</v>
      </c>
      <c r="G23" s="88">
        <v>0</v>
      </c>
      <c r="H23" s="88">
        <v>34105</v>
      </c>
    </row>
    <row r="24" spans="1:8" x14ac:dyDescent="0.25">
      <c r="A24" s="88" t="s">
        <v>1371</v>
      </c>
      <c r="B24" s="88" t="s">
        <v>1372</v>
      </c>
      <c r="C24" s="88">
        <v>28779</v>
      </c>
      <c r="D24" s="88">
        <v>3018</v>
      </c>
      <c r="E24" s="88">
        <v>26</v>
      </c>
      <c r="F24" s="88">
        <v>222</v>
      </c>
      <c r="G24" s="88">
        <v>2</v>
      </c>
      <c r="H24" s="88">
        <v>32047</v>
      </c>
    </row>
    <row r="25" spans="1:8" x14ac:dyDescent="0.25">
      <c r="A25" s="88" t="s">
        <v>1375</v>
      </c>
      <c r="B25" s="88" t="s">
        <v>1376</v>
      </c>
      <c r="C25" s="88">
        <v>23969</v>
      </c>
      <c r="D25" s="88">
        <v>4016</v>
      </c>
      <c r="E25" s="88">
        <v>17</v>
      </c>
      <c r="F25" s="88">
        <v>331</v>
      </c>
      <c r="G25" s="88">
        <v>0</v>
      </c>
      <c r="H25" s="88">
        <v>28333</v>
      </c>
    </row>
    <row r="26" spans="1:8" x14ac:dyDescent="0.25">
      <c r="A26" s="88" t="s">
        <v>1383</v>
      </c>
      <c r="B26" s="88" t="s">
        <v>1384</v>
      </c>
      <c r="C26" s="88">
        <v>24209</v>
      </c>
      <c r="D26" s="88">
        <v>3875</v>
      </c>
      <c r="E26" s="88">
        <v>21</v>
      </c>
      <c r="F26" s="88">
        <v>211</v>
      </c>
      <c r="G26" s="88">
        <v>1</v>
      </c>
      <c r="H26" s="88">
        <v>28317</v>
      </c>
    </row>
    <row r="27" spans="1:8" x14ac:dyDescent="0.25">
      <c r="A27" s="88" t="s">
        <v>1381</v>
      </c>
      <c r="B27" s="88" t="s">
        <v>1382</v>
      </c>
      <c r="C27" s="88">
        <v>22833</v>
      </c>
      <c r="D27" s="88">
        <v>4109</v>
      </c>
      <c r="E27" s="88">
        <v>26</v>
      </c>
      <c r="F27" s="88">
        <v>236</v>
      </c>
      <c r="G27" s="88">
        <v>0</v>
      </c>
      <c r="H27" s="88">
        <v>27204</v>
      </c>
    </row>
    <row r="28" spans="1:8" x14ac:dyDescent="0.25">
      <c r="A28" s="88" t="s">
        <v>1351</v>
      </c>
      <c r="B28" s="88" t="s">
        <v>1352</v>
      </c>
      <c r="C28" s="88">
        <v>23270</v>
      </c>
      <c r="D28" s="88">
        <v>3044</v>
      </c>
      <c r="E28" s="88">
        <v>9</v>
      </c>
      <c r="F28" s="88">
        <v>229</v>
      </c>
      <c r="G28" s="88">
        <v>2</v>
      </c>
      <c r="H28" s="88">
        <v>26554</v>
      </c>
    </row>
    <row r="29" spans="1:8" x14ac:dyDescent="0.25">
      <c r="A29" s="88" t="s">
        <v>1353</v>
      </c>
      <c r="B29" s="88" t="s">
        <v>1354</v>
      </c>
      <c r="C29" s="88">
        <v>21712</v>
      </c>
      <c r="D29" s="88">
        <v>3613</v>
      </c>
      <c r="E29" s="88">
        <v>643</v>
      </c>
      <c r="F29" s="88">
        <v>247</v>
      </c>
      <c r="G29" s="88">
        <v>0</v>
      </c>
      <c r="H29" s="88">
        <v>26215</v>
      </c>
    </row>
    <row r="30" spans="1:8" x14ac:dyDescent="0.25">
      <c r="A30" s="88" t="s">
        <v>1391</v>
      </c>
      <c r="B30" s="88" t="s">
        <v>1392</v>
      </c>
      <c r="C30" s="88">
        <v>22055</v>
      </c>
      <c r="D30" s="88">
        <v>3144</v>
      </c>
      <c r="E30" s="88">
        <v>12</v>
      </c>
      <c r="F30" s="88">
        <v>164</v>
      </c>
      <c r="G30" s="88">
        <v>-4</v>
      </c>
      <c r="H30" s="88">
        <v>25371</v>
      </c>
    </row>
    <row r="31" spans="1:8" x14ac:dyDescent="0.25">
      <c r="A31" s="88" t="s">
        <v>1379</v>
      </c>
      <c r="B31" s="88" t="s">
        <v>1380</v>
      </c>
      <c r="C31" s="88">
        <v>19571</v>
      </c>
      <c r="D31" s="88">
        <v>2993</v>
      </c>
      <c r="E31" s="88">
        <v>47</v>
      </c>
      <c r="F31" s="88">
        <v>359</v>
      </c>
      <c r="G31" s="88">
        <v>0</v>
      </c>
      <c r="H31" s="88">
        <v>22970</v>
      </c>
    </row>
    <row r="32" spans="1:8" x14ac:dyDescent="0.25">
      <c r="A32" s="88" t="s">
        <v>1397</v>
      </c>
      <c r="B32" s="88" t="s">
        <v>1398</v>
      </c>
      <c r="C32" s="88">
        <v>18829</v>
      </c>
      <c r="D32" s="88">
        <v>2899</v>
      </c>
      <c r="E32" s="88">
        <v>18</v>
      </c>
      <c r="F32" s="88">
        <v>161</v>
      </c>
      <c r="G32" s="88">
        <v>0</v>
      </c>
      <c r="H32" s="88">
        <v>21907</v>
      </c>
    </row>
    <row r="33" spans="1:8" x14ac:dyDescent="0.25">
      <c r="A33" s="88" t="s">
        <v>1373</v>
      </c>
      <c r="B33" s="88" t="s">
        <v>1374</v>
      </c>
      <c r="C33" s="88">
        <v>18116</v>
      </c>
      <c r="D33" s="88">
        <v>1231</v>
      </c>
      <c r="E33" s="88">
        <v>261</v>
      </c>
      <c r="F33" s="88">
        <v>177</v>
      </c>
      <c r="G33" s="88">
        <v>1</v>
      </c>
      <c r="H33" s="88">
        <v>19786</v>
      </c>
    </row>
    <row r="34" spans="1:8" x14ac:dyDescent="0.25">
      <c r="A34" s="88" t="s">
        <v>1359</v>
      </c>
      <c r="B34" s="88" t="s">
        <v>1360</v>
      </c>
      <c r="C34" s="88">
        <v>14868</v>
      </c>
      <c r="D34" s="88">
        <v>2077</v>
      </c>
      <c r="E34" s="88">
        <v>1247</v>
      </c>
      <c r="F34" s="88">
        <v>176</v>
      </c>
      <c r="G34" s="88">
        <v>2</v>
      </c>
      <c r="H34" s="88">
        <v>18370</v>
      </c>
    </row>
    <row r="35" spans="1:8" x14ac:dyDescent="0.25">
      <c r="A35" s="88" t="s">
        <v>1423</v>
      </c>
      <c r="B35" s="88" t="s">
        <v>1424</v>
      </c>
      <c r="C35" s="88">
        <v>15967</v>
      </c>
      <c r="D35" s="88">
        <v>2048</v>
      </c>
      <c r="E35" s="88">
        <v>27</v>
      </c>
      <c r="F35" s="88">
        <v>142</v>
      </c>
      <c r="G35" s="88">
        <v>0</v>
      </c>
      <c r="H35" s="88">
        <v>18184</v>
      </c>
    </row>
    <row r="36" spans="1:8" x14ac:dyDescent="0.25">
      <c r="A36" s="88" t="s">
        <v>1411</v>
      </c>
      <c r="B36" s="88" t="s">
        <v>1412</v>
      </c>
      <c r="C36" s="88">
        <v>15220</v>
      </c>
      <c r="D36" s="88">
        <v>2088</v>
      </c>
      <c r="E36" s="88">
        <v>24</v>
      </c>
      <c r="F36" s="88">
        <v>90</v>
      </c>
      <c r="G36" s="88">
        <v>0</v>
      </c>
      <c r="H36" s="88">
        <v>17422</v>
      </c>
    </row>
    <row r="37" spans="1:8" x14ac:dyDescent="0.25">
      <c r="A37" s="88" t="s">
        <v>1387</v>
      </c>
      <c r="B37" s="88" t="s">
        <v>1388</v>
      </c>
      <c r="C37" s="88">
        <v>12940</v>
      </c>
      <c r="D37" s="88">
        <v>2490</v>
      </c>
      <c r="E37" s="88">
        <v>1487</v>
      </c>
      <c r="F37" s="88">
        <v>209</v>
      </c>
      <c r="G37" s="88">
        <v>0</v>
      </c>
      <c r="H37" s="88">
        <v>17126</v>
      </c>
    </row>
    <row r="38" spans="1:8" x14ac:dyDescent="0.25">
      <c r="A38" s="88" t="s">
        <v>1417</v>
      </c>
      <c r="B38" s="88" t="s">
        <v>1418</v>
      </c>
      <c r="C38" s="88">
        <v>14919</v>
      </c>
      <c r="D38" s="88">
        <v>1541</v>
      </c>
      <c r="E38" s="88">
        <v>60</v>
      </c>
      <c r="F38" s="88">
        <v>168</v>
      </c>
      <c r="G38" s="88">
        <v>0</v>
      </c>
      <c r="H38" s="88">
        <v>16688</v>
      </c>
    </row>
    <row r="39" spans="1:8" x14ac:dyDescent="0.25">
      <c r="A39" s="88" t="s">
        <v>1389</v>
      </c>
      <c r="B39" s="88" t="s">
        <v>1390</v>
      </c>
      <c r="C39" s="88">
        <v>13771</v>
      </c>
      <c r="D39" s="88">
        <v>2195</v>
      </c>
      <c r="E39" s="88">
        <v>19</v>
      </c>
      <c r="F39" s="88">
        <v>148</v>
      </c>
      <c r="G39" s="88">
        <v>0</v>
      </c>
      <c r="H39" s="88">
        <v>16133</v>
      </c>
    </row>
    <row r="40" spans="1:8" x14ac:dyDescent="0.25">
      <c r="A40" s="88" t="s">
        <v>1401</v>
      </c>
      <c r="B40" s="88" t="s">
        <v>1402</v>
      </c>
      <c r="C40" s="88">
        <v>12353</v>
      </c>
      <c r="D40" s="88">
        <v>2809</v>
      </c>
      <c r="E40" s="88">
        <v>275</v>
      </c>
      <c r="F40" s="88">
        <v>171</v>
      </c>
      <c r="G40" s="88">
        <v>0</v>
      </c>
      <c r="H40" s="88">
        <v>15608</v>
      </c>
    </row>
    <row r="41" spans="1:8" x14ac:dyDescent="0.25">
      <c r="A41" s="88" t="s">
        <v>1405</v>
      </c>
      <c r="B41" s="88" t="s">
        <v>1406</v>
      </c>
      <c r="C41" s="88">
        <v>12855</v>
      </c>
      <c r="D41" s="88">
        <v>1761</v>
      </c>
      <c r="E41" s="88">
        <v>254</v>
      </c>
      <c r="F41" s="88">
        <v>124</v>
      </c>
      <c r="G41" s="88">
        <v>0</v>
      </c>
      <c r="H41" s="88">
        <v>14994</v>
      </c>
    </row>
    <row r="42" spans="1:8" x14ac:dyDescent="0.25">
      <c r="A42" s="88" t="s">
        <v>1361</v>
      </c>
      <c r="B42" s="88" t="s">
        <v>1362</v>
      </c>
      <c r="C42" s="88">
        <v>11551</v>
      </c>
      <c r="D42" s="88">
        <v>1718</v>
      </c>
      <c r="E42" s="88">
        <v>882</v>
      </c>
      <c r="F42" s="88">
        <v>85</v>
      </c>
      <c r="G42" s="88">
        <v>0</v>
      </c>
      <c r="H42" s="88">
        <v>14236</v>
      </c>
    </row>
    <row r="43" spans="1:8" x14ac:dyDescent="0.25">
      <c r="A43" s="88" t="s">
        <v>1363</v>
      </c>
      <c r="B43" s="88" t="s">
        <v>1364</v>
      </c>
      <c r="C43" s="88">
        <v>11659</v>
      </c>
      <c r="D43" s="88">
        <v>1570</v>
      </c>
      <c r="E43" s="88">
        <v>617</v>
      </c>
      <c r="F43" s="88">
        <v>102</v>
      </c>
      <c r="G43" s="88">
        <v>1</v>
      </c>
      <c r="H43" s="88">
        <v>13949</v>
      </c>
    </row>
    <row r="44" spans="1:8" x14ac:dyDescent="0.25">
      <c r="A44" s="88" t="s">
        <v>1399</v>
      </c>
      <c r="B44" s="88" t="s">
        <v>1400</v>
      </c>
      <c r="C44" s="88">
        <v>11776</v>
      </c>
      <c r="D44" s="88">
        <v>1660</v>
      </c>
      <c r="E44" s="88">
        <v>8</v>
      </c>
      <c r="F44" s="88">
        <v>104</v>
      </c>
      <c r="G44" s="88">
        <v>0</v>
      </c>
      <c r="H44" s="88">
        <v>13548</v>
      </c>
    </row>
    <row r="45" spans="1:8" x14ac:dyDescent="0.25">
      <c r="A45" s="88" t="s">
        <v>1467</v>
      </c>
      <c r="B45" s="88" t="s">
        <v>1468</v>
      </c>
      <c r="C45" s="88">
        <v>11665</v>
      </c>
      <c r="D45" s="88">
        <v>1404</v>
      </c>
      <c r="E45" s="88">
        <v>4</v>
      </c>
      <c r="F45" s="88">
        <v>111</v>
      </c>
      <c r="G45" s="88">
        <v>0</v>
      </c>
      <c r="H45" s="88">
        <v>13184</v>
      </c>
    </row>
    <row r="46" spans="1:8" x14ac:dyDescent="0.25">
      <c r="A46" s="88" t="s">
        <v>1441</v>
      </c>
      <c r="B46" s="88" t="s">
        <v>1442</v>
      </c>
      <c r="C46" s="88">
        <v>11239</v>
      </c>
      <c r="D46" s="88">
        <v>1571</v>
      </c>
      <c r="E46" s="88">
        <v>8</v>
      </c>
      <c r="F46" s="88">
        <v>65</v>
      </c>
      <c r="G46" s="88">
        <v>0</v>
      </c>
      <c r="H46" s="88">
        <v>12883</v>
      </c>
    </row>
    <row r="47" spans="1:8" x14ac:dyDescent="0.25">
      <c r="A47" s="88" t="s">
        <v>1355</v>
      </c>
      <c r="B47" s="88" t="s">
        <v>1356</v>
      </c>
      <c r="C47" s="88">
        <v>11109</v>
      </c>
      <c r="D47" s="88">
        <v>1572</v>
      </c>
      <c r="E47" s="88">
        <v>23</v>
      </c>
      <c r="F47" s="88">
        <v>97</v>
      </c>
      <c r="G47" s="88">
        <v>2</v>
      </c>
      <c r="H47" s="88">
        <v>12803</v>
      </c>
    </row>
    <row r="48" spans="1:8" x14ac:dyDescent="0.25">
      <c r="A48" s="88" t="s">
        <v>1433</v>
      </c>
      <c r="B48" s="88" t="s">
        <v>1434</v>
      </c>
      <c r="C48" s="88">
        <v>11151</v>
      </c>
      <c r="D48" s="88">
        <v>1167</v>
      </c>
      <c r="E48" s="88">
        <v>28</v>
      </c>
      <c r="F48" s="88">
        <v>73</v>
      </c>
      <c r="G48" s="88">
        <v>0</v>
      </c>
      <c r="H48" s="88">
        <v>12419</v>
      </c>
    </row>
    <row r="49" spans="1:8" x14ac:dyDescent="0.25">
      <c r="A49" s="88" t="s">
        <v>1443</v>
      </c>
      <c r="B49" s="88" t="s">
        <v>1444</v>
      </c>
      <c r="C49" s="88">
        <v>9572</v>
      </c>
      <c r="D49" s="88">
        <v>1801</v>
      </c>
      <c r="E49" s="88">
        <v>1</v>
      </c>
      <c r="F49" s="88">
        <v>78</v>
      </c>
      <c r="G49" s="88">
        <v>0</v>
      </c>
      <c r="H49" s="88">
        <v>11452</v>
      </c>
    </row>
    <row r="50" spans="1:8" x14ac:dyDescent="0.25">
      <c r="A50" s="88" t="s">
        <v>1449</v>
      </c>
      <c r="B50" s="88" t="s">
        <v>1450</v>
      </c>
      <c r="C50" s="88">
        <v>8792</v>
      </c>
      <c r="D50" s="88">
        <v>2498</v>
      </c>
      <c r="E50" s="88">
        <v>7</v>
      </c>
      <c r="F50" s="88">
        <v>97</v>
      </c>
      <c r="G50" s="88">
        <v>0</v>
      </c>
      <c r="H50" s="88">
        <v>11394</v>
      </c>
    </row>
    <row r="51" spans="1:8" x14ac:dyDescent="0.25">
      <c r="A51" s="88" t="s">
        <v>1385</v>
      </c>
      <c r="B51" s="88" t="s">
        <v>1386</v>
      </c>
      <c r="C51" s="88">
        <v>9992</v>
      </c>
      <c r="D51" s="88">
        <v>1218</v>
      </c>
      <c r="E51" s="88">
        <v>13</v>
      </c>
      <c r="F51" s="88">
        <v>102</v>
      </c>
      <c r="G51" s="88">
        <v>0</v>
      </c>
      <c r="H51" s="88">
        <v>11325</v>
      </c>
    </row>
    <row r="52" spans="1:8" x14ac:dyDescent="0.25">
      <c r="A52" s="88" t="s">
        <v>1409</v>
      </c>
      <c r="B52" s="88" t="s">
        <v>1410</v>
      </c>
      <c r="C52" s="88">
        <v>9473</v>
      </c>
      <c r="D52" s="88">
        <v>1297</v>
      </c>
      <c r="E52" s="88">
        <v>276</v>
      </c>
      <c r="F52" s="88">
        <v>69</v>
      </c>
      <c r="G52" s="88">
        <v>1</v>
      </c>
      <c r="H52" s="88">
        <v>11116</v>
      </c>
    </row>
    <row r="53" spans="1:8" x14ac:dyDescent="0.25">
      <c r="A53" s="88" t="s">
        <v>1393</v>
      </c>
      <c r="B53" s="88" t="s">
        <v>1394</v>
      </c>
      <c r="C53" s="88">
        <v>9209</v>
      </c>
      <c r="D53" s="88">
        <v>1680</v>
      </c>
      <c r="E53" s="88">
        <v>-2</v>
      </c>
      <c r="F53" s="88">
        <v>141</v>
      </c>
      <c r="G53" s="88">
        <v>0</v>
      </c>
      <c r="H53" s="88">
        <v>11028</v>
      </c>
    </row>
    <row r="54" spans="1:8" x14ac:dyDescent="0.25">
      <c r="A54" s="88" t="s">
        <v>1447</v>
      </c>
      <c r="B54" s="88" t="s">
        <v>1448</v>
      </c>
      <c r="C54" s="88">
        <v>9654</v>
      </c>
      <c r="D54" s="88">
        <v>1181</v>
      </c>
      <c r="E54" s="88">
        <v>2</v>
      </c>
      <c r="F54" s="88">
        <v>69</v>
      </c>
      <c r="G54" s="88">
        <v>1</v>
      </c>
      <c r="H54" s="88">
        <v>10907</v>
      </c>
    </row>
    <row r="55" spans="1:8" x14ac:dyDescent="0.25">
      <c r="A55" s="88" t="s">
        <v>1437</v>
      </c>
      <c r="B55" s="88" t="s">
        <v>1438</v>
      </c>
      <c r="C55" s="88">
        <v>9013</v>
      </c>
      <c r="D55" s="88">
        <v>1453</v>
      </c>
      <c r="E55" s="88">
        <v>16</v>
      </c>
      <c r="F55" s="88">
        <v>95</v>
      </c>
      <c r="G55" s="88">
        <v>0</v>
      </c>
      <c r="H55" s="88">
        <v>10577</v>
      </c>
    </row>
    <row r="56" spans="1:8" x14ac:dyDescent="0.25">
      <c r="A56" s="88" t="s">
        <v>1403</v>
      </c>
      <c r="B56" s="88" t="s">
        <v>1404</v>
      </c>
      <c r="C56" s="88">
        <v>9009</v>
      </c>
      <c r="D56" s="88">
        <v>1326</v>
      </c>
      <c r="E56" s="88">
        <v>24</v>
      </c>
      <c r="F56" s="88">
        <v>123</v>
      </c>
      <c r="G56" s="88">
        <v>0</v>
      </c>
      <c r="H56" s="88">
        <v>10482</v>
      </c>
    </row>
    <row r="57" spans="1:8" x14ac:dyDescent="0.25">
      <c r="A57" s="88" t="s">
        <v>1419</v>
      </c>
      <c r="B57" s="88" t="s">
        <v>1420</v>
      </c>
      <c r="C57" s="88">
        <v>8700</v>
      </c>
      <c r="D57" s="88">
        <v>1108</v>
      </c>
      <c r="E57" s="88">
        <v>13</v>
      </c>
      <c r="F57" s="88">
        <v>84</v>
      </c>
      <c r="G57" s="88">
        <v>1</v>
      </c>
      <c r="H57" s="88">
        <v>9906</v>
      </c>
    </row>
    <row r="58" spans="1:8" x14ac:dyDescent="0.25">
      <c r="A58" s="88" t="s">
        <v>1453</v>
      </c>
      <c r="B58" s="88" t="s">
        <v>1454</v>
      </c>
      <c r="C58" s="88">
        <v>8102</v>
      </c>
      <c r="D58" s="88">
        <v>1421</v>
      </c>
      <c r="E58" s="88">
        <v>5</v>
      </c>
      <c r="F58" s="88">
        <v>30</v>
      </c>
      <c r="G58" s="88">
        <v>0</v>
      </c>
      <c r="H58" s="88">
        <v>9558</v>
      </c>
    </row>
    <row r="59" spans="1:8" x14ac:dyDescent="0.25">
      <c r="A59" s="88" t="s">
        <v>1369</v>
      </c>
      <c r="B59" s="88" t="s">
        <v>1370</v>
      </c>
      <c r="C59" s="88">
        <v>8048</v>
      </c>
      <c r="D59" s="88">
        <v>1206</v>
      </c>
      <c r="E59" s="88">
        <v>9</v>
      </c>
      <c r="F59" s="88">
        <v>61</v>
      </c>
      <c r="G59" s="88">
        <v>0</v>
      </c>
      <c r="H59" s="88">
        <v>9324</v>
      </c>
    </row>
    <row r="60" spans="1:8" x14ac:dyDescent="0.25">
      <c r="A60" s="88" t="s">
        <v>1457</v>
      </c>
      <c r="B60" s="88" t="s">
        <v>1458</v>
      </c>
      <c r="C60" s="88">
        <v>8268</v>
      </c>
      <c r="D60" s="88">
        <v>1012</v>
      </c>
      <c r="E60" s="88">
        <v>5</v>
      </c>
      <c r="F60" s="88">
        <v>33</v>
      </c>
      <c r="G60" s="88">
        <v>0</v>
      </c>
      <c r="H60" s="88">
        <v>9318</v>
      </c>
    </row>
    <row r="61" spans="1:8" x14ac:dyDescent="0.25">
      <c r="A61" s="88" t="s">
        <v>1479</v>
      </c>
      <c r="B61" s="88" t="s">
        <v>1480</v>
      </c>
      <c r="C61" s="88">
        <v>8928</v>
      </c>
      <c r="D61" s="88">
        <v>343</v>
      </c>
      <c r="E61" s="88">
        <v>2</v>
      </c>
      <c r="F61" s="88">
        <v>31</v>
      </c>
      <c r="G61" s="88">
        <v>0</v>
      </c>
      <c r="H61" s="88">
        <v>9304</v>
      </c>
    </row>
    <row r="62" spans="1:8" x14ac:dyDescent="0.25">
      <c r="A62" s="88" t="s">
        <v>1431</v>
      </c>
      <c r="B62" s="88" t="s">
        <v>1432</v>
      </c>
      <c r="C62" s="88">
        <v>7946</v>
      </c>
      <c r="D62" s="88">
        <v>1071</v>
      </c>
      <c r="E62" s="88">
        <v>10</v>
      </c>
      <c r="F62" s="88">
        <v>71</v>
      </c>
      <c r="G62" s="88">
        <v>0</v>
      </c>
      <c r="H62" s="88">
        <v>9098</v>
      </c>
    </row>
    <row r="63" spans="1:8" x14ac:dyDescent="0.25">
      <c r="A63" s="88" t="s">
        <v>1459</v>
      </c>
      <c r="B63" s="88" t="s">
        <v>1460</v>
      </c>
      <c r="C63" s="88">
        <v>7830</v>
      </c>
      <c r="D63" s="88">
        <v>1189</v>
      </c>
      <c r="E63" s="88">
        <v>5</v>
      </c>
      <c r="F63" s="88">
        <v>70</v>
      </c>
      <c r="G63" s="88">
        <v>0</v>
      </c>
      <c r="H63" s="88">
        <v>9094</v>
      </c>
    </row>
    <row r="64" spans="1:8" x14ac:dyDescent="0.25">
      <c r="A64" s="88" t="s">
        <v>1451</v>
      </c>
      <c r="B64" s="88" t="s">
        <v>1452</v>
      </c>
      <c r="C64" s="88">
        <v>7777</v>
      </c>
      <c r="D64" s="88">
        <v>1244</v>
      </c>
      <c r="E64" s="88">
        <v>6</v>
      </c>
      <c r="F64" s="88">
        <v>46</v>
      </c>
      <c r="G64" s="88">
        <v>0</v>
      </c>
      <c r="H64" s="88">
        <v>9073</v>
      </c>
    </row>
    <row r="65" spans="1:8" x14ac:dyDescent="0.25">
      <c r="A65" s="88" t="s">
        <v>1367</v>
      </c>
      <c r="B65" s="88" t="s">
        <v>1368</v>
      </c>
      <c r="C65" s="88">
        <v>7994</v>
      </c>
      <c r="D65" s="88">
        <v>860</v>
      </c>
      <c r="E65" s="88">
        <v>8</v>
      </c>
      <c r="F65" s="88">
        <v>119</v>
      </c>
      <c r="G65" s="88">
        <v>0</v>
      </c>
      <c r="H65" s="88">
        <v>8981</v>
      </c>
    </row>
    <row r="66" spans="1:8" x14ac:dyDescent="0.25">
      <c r="A66" s="88" t="s">
        <v>1439</v>
      </c>
      <c r="B66" s="88" t="s">
        <v>1440</v>
      </c>
      <c r="C66" s="88">
        <v>8101</v>
      </c>
      <c r="D66" s="88">
        <v>745</v>
      </c>
      <c r="E66" s="88">
        <v>2</v>
      </c>
      <c r="F66" s="88">
        <v>78</v>
      </c>
      <c r="G66" s="88">
        <v>0</v>
      </c>
      <c r="H66" s="88">
        <v>8926</v>
      </c>
    </row>
    <row r="67" spans="1:8" x14ac:dyDescent="0.25">
      <c r="A67" s="88" t="s">
        <v>1377</v>
      </c>
      <c r="B67" s="88" t="s">
        <v>1378</v>
      </c>
      <c r="C67" s="88">
        <v>7106</v>
      </c>
      <c r="D67" s="88">
        <v>1345</v>
      </c>
      <c r="E67" s="88">
        <v>5</v>
      </c>
      <c r="F67" s="88">
        <v>49</v>
      </c>
      <c r="G67" s="88">
        <v>0</v>
      </c>
      <c r="H67" s="88">
        <v>8505</v>
      </c>
    </row>
    <row r="68" spans="1:8" x14ac:dyDescent="0.25">
      <c r="A68" s="88" t="s">
        <v>1503</v>
      </c>
      <c r="B68" s="88" t="s">
        <v>1504</v>
      </c>
      <c r="C68" s="88">
        <v>7385</v>
      </c>
      <c r="D68" s="88">
        <v>1023</v>
      </c>
      <c r="E68" s="88">
        <v>17</v>
      </c>
      <c r="F68" s="88">
        <v>57</v>
      </c>
      <c r="G68" s="88">
        <v>0</v>
      </c>
      <c r="H68" s="88">
        <v>8482</v>
      </c>
    </row>
    <row r="69" spans="1:8" x14ac:dyDescent="0.25">
      <c r="A69" s="88" t="s">
        <v>1429</v>
      </c>
      <c r="B69" s="88" t="s">
        <v>1430</v>
      </c>
      <c r="C69" s="88">
        <v>7068</v>
      </c>
      <c r="D69" s="88">
        <v>1334</v>
      </c>
      <c r="E69" s="88">
        <v>5</v>
      </c>
      <c r="F69" s="88">
        <v>51</v>
      </c>
      <c r="G69" s="88">
        <v>0</v>
      </c>
      <c r="H69" s="88">
        <v>8458</v>
      </c>
    </row>
    <row r="70" spans="1:8" x14ac:dyDescent="0.25">
      <c r="A70" s="88" t="s">
        <v>1463</v>
      </c>
      <c r="B70" s="88" t="s">
        <v>1464</v>
      </c>
      <c r="C70" s="88">
        <v>6794</v>
      </c>
      <c r="D70" s="88">
        <v>1553</v>
      </c>
      <c r="E70" s="88">
        <v>4</v>
      </c>
      <c r="F70" s="88">
        <v>56</v>
      </c>
      <c r="G70" s="88">
        <v>0</v>
      </c>
      <c r="H70" s="88">
        <v>8407</v>
      </c>
    </row>
    <row r="71" spans="1:8" x14ac:dyDescent="0.25">
      <c r="A71" s="88" t="s">
        <v>1455</v>
      </c>
      <c r="B71" s="88" t="s">
        <v>1456</v>
      </c>
      <c r="C71" s="88">
        <v>7259</v>
      </c>
      <c r="D71" s="88">
        <v>975</v>
      </c>
      <c r="E71" s="88">
        <v>10</v>
      </c>
      <c r="F71" s="88">
        <v>86</v>
      </c>
      <c r="G71" s="88">
        <v>0</v>
      </c>
      <c r="H71" s="88">
        <v>8330</v>
      </c>
    </row>
    <row r="72" spans="1:8" x14ac:dyDescent="0.25">
      <c r="A72" s="88" t="s">
        <v>1435</v>
      </c>
      <c r="B72" s="88" t="s">
        <v>1436</v>
      </c>
      <c r="C72" s="88">
        <v>7206</v>
      </c>
      <c r="D72" s="88">
        <v>967</v>
      </c>
      <c r="E72" s="88">
        <v>4</v>
      </c>
      <c r="F72" s="88">
        <v>48</v>
      </c>
      <c r="G72" s="88">
        <v>0</v>
      </c>
      <c r="H72" s="88">
        <v>8225</v>
      </c>
    </row>
    <row r="73" spans="1:8" x14ac:dyDescent="0.25">
      <c r="A73" s="88" t="s">
        <v>1427</v>
      </c>
      <c r="B73" s="88" t="s">
        <v>1428</v>
      </c>
      <c r="C73" s="88">
        <v>6524</v>
      </c>
      <c r="D73" s="88">
        <v>1082</v>
      </c>
      <c r="E73" s="88">
        <v>3</v>
      </c>
      <c r="F73" s="88">
        <v>84</v>
      </c>
      <c r="G73" s="88">
        <v>0</v>
      </c>
      <c r="H73" s="88">
        <v>7693</v>
      </c>
    </row>
    <row r="74" spans="1:8" x14ac:dyDescent="0.25">
      <c r="A74" s="88" t="s">
        <v>1461</v>
      </c>
      <c r="B74" s="88" t="s">
        <v>1462</v>
      </c>
      <c r="C74" s="88">
        <v>5979</v>
      </c>
      <c r="D74" s="88">
        <v>1099</v>
      </c>
      <c r="E74" s="88">
        <v>258</v>
      </c>
      <c r="F74" s="88">
        <v>41</v>
      </c>
      <c r="G74" s="88">
        <v>1</v>
      </c>
      <c r="H74" s="88">
        <v>7378</v>
      </c>
    </row>
    <row r="75" spans="1:8" x14ac:dyDescent="0.25">
      <c r="A75" s="88" t="s">
        <v>1365</v>
      </c>
      <c r="B75" s="88" t="s">
        <v>1366</v>
      </c>
      <c r="C75" s="88">
        <v>6386</v>
      </c>
      <c r="D75" s="88">
        <v>766</v>
      </c>
      <c r="E75" s="88">
        <v>15</v>
      </c>
      <c r="F75" s="88">
        <v>77</v>
      </c>
      <c r="G75" s="88">
        <v>1</v>
      </c>
      <c r="H75" s="88">
        <v>7245</v>
      </c>
    </row>
    <row r="76" spans="1:8" x14ac:dyDescent="0.25">
      <c r="A76" s="88" t="s">
        <v>1495</v>
      </c>
      <c r="B76" s="88" t="s">
        <v>1496</v>
      </c>
      <c r="C76" s="88">
        <v>6370</v>
      </c>
      <c r="D76" s="88">
        <v>802</v>
      </c>
      <c r="E76" s="88">
        <v>2</v>
      </c>
      <c r="F76" s="88">
        <v>50</v>
      </c>
      <c r="G76" s="88">
        <v>0</v>
      </c>
      <c r="H76" s="88">
        <v>7224</v>
      </c>
    </row>
    <row r="77" spans="1:8" x14ac:dyDescent="0.25">
      <c r="A77" s="88" t="s">
        <v>1475</v>
      </c>
      <c r="B77" s="88" t="s">
        <v>1476</v>
      </c>
      <c r="C77" s="88">
        <v>5844</v>
      </c>
      <c r="D77" s="88">
        <v>1011</v>
      </c>
      <c r="E77" s="88">
        <v>1</v>
      </c>
      <c r="F77" s="88">
        <v>50</v>
      </c>
      <c r="G77" s="88">
        <v>0</v>
      </c>
      <c r="H77" s="88">
        <v>6906</v>
      </c>
    </row>
    <row r="78" spans="1:8" x14ac:dyDescent="0.25">
      <c r="A78" s="88" t="s">
        <v>1471</v>
      </c>
      <c r="B78" s="88" t="s">
        <v>1472</v>
      </c>
      <c r="C78" s="88">
        <v>5903</v>
      </c>
      <c r="D78" s="88">
        <v>876</v>
      </c>
      <c r="E78" s="88">
        <v>4</v>
      </c>
      <c r="F78" s="88">
        <v>29</v>
      </c>
      <c r="G78" s="88">
        <v>0</v>
      </c>
      <c r="H78" s="88">
        <v>6812</v>
      </c>
    </row>
    <row r="79" spans="1:8" x14ac:dyDescent="0.25">
      <c r="A79" s="88" t="s">
        <v>1561</v>
      </c>
      <c r="B79" s="88" t="s">
        <v>1562</v>
      </c>
      <c r="C79" s="88">
        <v>5793</v>
      </c>
      <c r="D79" s="88">
        <v>722</v>
      </c>
      <c r="E79" s="88">
        <v>6</v>
      </c>
      <c r="F79" s="88">
        <v>29</v>
      </c>
      <c r="G79" s="88">
        <v>0</v>
      </c>
      <c r="H79" s="88">
        <v>6550</v>
      </c>
    </row>
    <row r="80" spans="1:8" x14ac:dyDescent="0.25">
      <c r="A80" s="88" t="s">
        <v>1481</v>
      </c>
      <c r="B80" s="88" t="s">
        <v>1482</v>
      </c>
      <c r="C80" s="88">
        <v>5211</v>
      </c>
      <c r="D80" s="88">
        <v>1293</v>
      </c>
      <c r="E80" s="88">
        <v>7</v>
      </c>
      <c r="F80" s="88">
        <v>28</v>
      </c>
      <c r="G80" s="88">
        <v>1</v>
      </c>
      <c r="H80" s="88">
        <v>6540</v>
      </c>
    </row>
    <row r="81" spans="1:8" x14ac:dyDescent="0.25">
      <c r="A81" s="88" t="s">
        <v>1473</v>
      </c>
      <c r="B81" s="88" t="s">
        <v>1474</v>
      </c>
      <c r="C81" s="88">
        <v>5780</v>
      </c>
      <c r="D81" s="88">
        <v>637</v>
      </c>
      <c r="E81" s="88">
        <v>10</v>
      </c>
      <c r="F81" s="88">
        <v>34</v>
      </c>
      <c r="G81" s="88">
        <v>1</v>
      </c>
      <c r="H81" s="88">
        <v>6462</v>
      </c>
    </row>
    <row r="82" spans="1:8" x14ac:dyDescent="0.25">
      <c r="A82" s="88" t="s">
        <v>1445</v>
      </c>
      <c r="B82" s="88" t="s">
        <v>1446</v>
      </c>
      <c r="C82" s="88">
        <v>5604</v>
      </c>
      <c r="D82" s="88">
        <v>798</v>
      </c>
      <c r="E82" s="88">
        <v>0</v>
      </c>
      <c r="F82" s="88">
        <v>40</v>
      </c>
      <c r="G82" s="88">
        <v>0</v>
      </c>
      <c r="H82" s="88">
        <v>6442</v>
      </c>
    </row>
    <row r="83" spans="1:8" x14ac:dyDescent="0.25">
      <c r="A83" s="88" t="s">
        <v>1497</v>
      </c>
      <c r="B83" s="88" t="s">
        <v>1498</v>
      </c>
      <c r="C83" s="88">
        <v>5534</v>
      </c>
      <c r="D83" s="88">
        <v>826</v>
      </c>
      <c r="E83" s="88">
        <v>7</v>
      </c>
      <c r="F83" s="88">
        <v>42</v>
      </c>
      <c r="G83" s="88">
        <v>0</v>
      </c>
      <c r="H83" s="88">
        <v>6409</v>
      </c>
    </row>
    <row r="84" spans="1:8" x14ac:dyDescent="0.25">
      <c r="A84" s="88" t="s">
        <v>1469</v>
      </c>
      <c r="B84" s="88" t="s">
        <v>1470</v>
      </c>
      <c r="C84" s="88">
        <v>5151</v>
      </c>
      <c r="D84" s="88">
        <v>666</v>
      </c>
      <c r="E84" s="88">
        <v>15</v>
      </c>
      <c r="F84" s="88">
        <v>28</v>
      </c>
      <c r="G84" s="88">
        <v>0</v>
      </c>
      <c r="H84" s="88">
        <v>5860</v>
      </c>
    </row>
    <row r="85" spans="1:8" x14ac:dyDescent="0.25">
      <c r="A85" s="88" t="s">
        <v>1489</v>
      </c>
      <c r="B85" s="88" t="s">
        <v>1490</v>
      </c>
      <c r="C85" s="88">
        <v>4922</v>
      </c>
      <c r="D85" s="88">
        <v>787</v>
      </c>
      <c r="E85" s="88">
        <v>1</v>
      </c>
      <c r="F85" s="88">
        <v>39</v>
      </c>
      <c r="G85" s="88">
        <v>0</v>
      </c>
      <c r="H85" s="88">
        <v>5749</v>
      </c>
    </row>
    <row r="86" spans="1:8" x14ac:dyDescent="0.25">
      <c r="A86" s="88" t="s">
        <v>1485</v>
      </c>
      <c r="B86" s="88" t="s">
        <v>1486</v>
      </c>
      <c r="C86" s="88">
        <v>5056</v>
      </c>
      <c r="D86" s="88">
        <v>638</v>
      </c>
      <c r="E86" s="88">
        <v>0</v>
      </c>
      <c r="F86" s="88">
        <v>9</v>
      </c>
      <c r="G86" s="88">
        <v>0</v>
      </c>
      <c r="H86" s="88">
        <v>5703</v>
      </c>
    </row>
    <row r="87" spans="1:8" x14ac:dyDescent="0.25">
      <c r="A87" s="88" t="s">
        <v>1425</v>
      </c>
      <c r="B87" s="88" t="s">
        <v>1426</v>
      </c>
      <c r="C87" s="88">
        <v>4934</v>
      </c>
      <c r="D87" s="88">
        <v>550</v>
      </c>
      <c r="E87" s="88">
        <v>1</v>
      </c>
      <c r="F87" s="88">
        <v>45</v>
      </c>
      <c r="G87" s="88">
        <v>0</v>
      </c>
      <c r="H87" s="88">
        <v>5530</v>
      </c>
    </row>
    <row r="88" spans="1:8" x14ac:dyDescent="0.25">
      <c r="A88" s="88" t="s">
        <v>1483</v>
      </c>
      <c r="B88" s="88" t="s">
        <v>1484</v>
      </c>
      <c r="C88" s="88">
        <v>4790</v>
      </c>
      <c r="D88" s="88">
        <v>668</v>
      </c>
      <c r="E88" s="88">
        <v>1</v>
      </c>
      <c r="F88" s="88">
        <v>17</v>
      </c>
      <c r="G88" s="88">
        <v>1</v>
      </c>
      <c r="H88" s="88">
        <v>5477</v>
      </c>
    </row>
    <row r="89" spans="1:8" x14ac:dyDescent="0.25">
      <c r="A89" s="88" t="s">
        <v>1491</v>
      </c>
      <c r="B89" s="88" t="s">
        <v>1492</v>
      </c>
      <c r="C89" s="88">
        <v>4596</v>
      </c>
      <c r="D89" s="88">
        <v>548</v>
      </c>
      <c r="E89" s="88">
        <v>1</v>
      </c>
      <c r="F89" s="88">
        <v>16</v>
      </c>
      <c r="G89" s="88">
        <v>0</v>
      </c>
      <c r="H89" s="88">
        <v>5161</v>
      </c>
    </row>
    <row r="90" spans="1:8" x14ac:dyDescent="0.25">
      <c r="A90" s="88" t="s">
        <v>1499</v>
      </c>
      <c r="B90" s="88" t="s">
        <v>1500</v>
      </c>
      <c r="C90" s="88">
        <v>4641</v>
      </c>
      <c r="D90" s="88">
        <v>418</v>
      </c>
      <c r="E90" s="88">
        <v>22</v>
      </c>
      <c r="F90" s="88">
        <v>37</v>
      </c>
      <c r="G90" s="88">
        <v>1</v>
      </c>
      <c r="H90" s="88">
        <v>5119</v>
      </c>
    </row>
    <row r="91" spans="1:8" x14ac:dyDescent="0.25">
      <c r="A91" s="88" t="s">
        <v>1465</v>
      </c>
      <c r="B91" s="88" t="s">
        <v>1466</v>
      </c>
      <c r="C91" s="88">
        <v>4119</v>
      </c>
      <c r="D91" s="88">
        <v>397</v>
      </c>
      <c r="E91" s="88">
        <v>1</v>
      </c>
      <c r="F91" s="88">
        <v>20</v>
      </c>
      <c r="G91" s="88">
        <v>0</v>
      </c>
      <c r="H91" s="88">
        <v>4537</v>
      </c>
    </row>
    <row r="92" spans="1:8" x14ac:dyDescent="0.25">
      <c r="A92" s="88" t="s">
        <v>1507</v>
      </c>
      <c r="B92" s="88" t="s">
        <v>1508</v>
      </c>
      <c r="C92" s="88">
        <v>3655</v>
      </c>
      <c r="D92" s="88">
        <v>431</v>
      </c>
      <c r="E92" s="88">
        <v>1</v>
      </c>
      <c r="F92" s="88">
        <v>16</v>
      </c>
      <c r="G92" s="88">
        <v>0</v>
      </c>
      <c r="H92" s="88">
        <v>4103</v>
      </c>
    </row>
    <row r="93" spans="1:8" x14ac:dyDescent="0.25">
      <c r="A93" s="88" t="s">
        <v>1487</v>
      </c>
      <c r="B93" s="88" t="s">
        <v>1488</v>
      </c>
      <c r="C93" s="88">
        <v>3633</v>
      </c>
      <c r="D93" s="88">
        <v>433</v>
      </c>
      <c r="E93" s="88">
        <v>5</v>
      </c>
      <c r="F93" s="88">
        <v>28</v>
      </c>
      <c r="G93" s="88">
        <v>0</v>
      </c>
      <c r="H93" s="88">
        <v>4099</v>
      </c>
    </row>
    <row r="94" spans="1:8" x14ac:dyDescent="0.25">
      <c r="A94" s="88" t="s">
        <v>1477</v>
      </c>
      <c r="B94" s="88" t="s">
        <v>1478</v>
      </c>
      <c r="C94" s="88">
        <v>3566</v>
      </c>
      <c r="D94" s="88">
        <v>469</v>
      </c>
      <c r="E94" s="88">
        <v>0</v>
      </c>
      <c r="F94" s="88">
        <v>19</v>
      </c>
      <c r="G94" s="88">
        <v>0</v>
      </c>
      <c r="H94" s="88">
        <v>4054</v>
      </c>
    </row>
    <row r="95" spans="1:8" x14ac:dyDescent="0.25">
      <c r="A95" s="88" t="s">
        <v>1543</v>
      </c>
      <c r="B95" s="88" t="s">
        <v>1544</v>
      </c>
      <c r="C95" s="88">
        <v>3385</v>
      </c>
      <c r="D95" s="88">
        <v>611</v>
      </c>
      <c r="E95" s="88">
        <v>4</v>
      </c>
      <c r="F95" s="88">
        <v>16</v>
      </c>
      <c r="G95" s="88">
        <v>0</v>
      </c>
      <c r="H95" s="88">
        <v>4016</v>
      </c>
    </row>
    <row r="96" spans="1:8" x14ac:dyDescent="0.25">
      <c r="A96" s="88" t="s">
        <v>1407</v>
      </c>
      <c r="B96" s="88" t="s">
        <v>1408</v>
      </c>
      <c r="C96" s="88">
        <v>3454</v>
      </c>
      <c r="D96" s="88">
        <v>432</v>
      </c>
      <c r="E96" s="88">
        <v>5</v>
      </c>
      <c r="F96" s="88">
        <v>17</v>
      </c>
      <c r="G96" s="88">
        <v>0</v>
      </c>
      <c r="H96" s="88">
        <v>3908</v>
      </c>
    </row>
    <row r="97" spans="1:8" x14ac:dyDescent="0.25">
      <c r="A97" s="88" t="s">
        <v>1505</v>
      </c>
      <c r="B97" s="88" t="s">
        <v>1506</v>
      </c>
      <c r="C97" s="88">
        <v>3241</v>
      </c>
      <c r="D97" s="88">
        <v>297</v>
      </c>
      <c r="E97" s="88">
        <v>264</v>
      </c>
      <c r="F97" s="88">
        <v>34</v>
      </c>
      <c r="G97" s="88">
        <v>0</v>
      </c>
      <c r="H97" s="88">
        <v>3836</v>
      </c>
    </row>
    <row r="98" spans="1:8" x14ac:dyDescent="0.25">
      <c r="A98" s="88" t="s">
        <v>1517</v>
      </c>
      <c r="B98" s="88" t="s">
        <v>1518</v>
      </c>
      <c r="C98" s="88">
        <v>3340</v>
      </c>
      <c r="D98" s="88">
        <v>452</v>
      </c>
      <c r="E98" s="88">
        <v>4</v>
      </c>
      <c r="F98" s="88">
        <v>16</v>
      </c>
      <c r="G98" s="88">
        <v>0</v>
      </c>
      <c r="H98" s="88">
        <v>3812</v>
      </c>
    </row>
    <row r="99" spans="1:8" x14ac:dyDescent="0.25">
      <c r="A99" s="88" t="s">
        <v>1515</v>
      </c>
      <c r="B99" s="88" t="s">
        <v>1516</v>
      </c>
      <c r="C99" s="88">
        <v>3222</v>
      </c>
      <c r="D99" s="88">
        <v>552</v>
      </c>
      <c r="E99" s="88">
        <v>2</v>
      </c>
      <c r="F99" s="88">
        <v>25</v>
      </c>
      <c r="G99" s="88">
        <v>0</v>
      </c>
      <c r="H99" s="88">
        <v>3801</v>
      </c>
    </row>
    <row r="100" spans="1:8" x14ac:dyDescent="0.25">
      <c r="A100" s="88" t="s">
        <v>1395</v>
      </c>
      <c r="B100" s="88" t="s">
        <v>1396</v>
      </c>
      <c r="C100" s="88">
        <v>2832</v>
      </c>
      <c r="D100" s="88">
        <v>638</v>
      </c>
      <c r="E100" s="88">
        <v>5</v>
      </c>
      <c r="F100" s="88">
        <v>122</v>
      </c>
      <c r="G100" s="88">
        <v>0</v>
      </c>
      <c r="H100" s="88">
        <v>3597</v>
      </c>
    </row>
    <row r="101" spans="1:8" x14ac:dyDescent="0.25">
      <c r="A101" s="88" t="s">
        <v>1501</v>
      </c>
      <c r="B101" s="88" t="s">
        <v>1502</v>
      </c>
      <c r="C101" s="88">
        <v>3237</v>
      </c>
      <c r="D101" s="88">
        <v>290</v>
      </c>
      <c r="E101" s="88">
        <v>0</v>
      </c>
      <c r="F101" s="88">
        <v>19</v>
      </c>
      <c r="G101" s="88">
        <v>0</v>
      </c>
      <c r="H101" s="88">
        <v>3546</v>
      </c>
    </row>
    <row r="102" spans="1:8" x14ac:dyDescent="0.25">
      <c r="A102" s="88" t="s">
        <v>1511</v>
      </c>
      <c r="B102" s="88" t="s">
        <v>1512</v>
      </c>
      <c r="C102" s="88">
        <v>3132</v>
      </c>
      <c r="D102" s="88">
        <v>293</v>
      </c>
      <c r="E102" s="88">
        <v>7</v>
      </c>
      <c r="F102" s="88">
        <v>38</v>
      </c>
      <c r="G102" s="88">
        <v>0</v>
      </c>
      <c r="H102" s="88">
        <v>3470</v>
      </c>
    </row>
    <row r="103" spans="1:8" x14ac:dyDescent="0.25">
      <c r="A103" s="88" t="s">
        <v>1509</v>
      </c>
      <c r="B103" s="88" t="s">
        <v>1510</v>
      </c>
      <c r="C103" s="88">
        <v>3004</v>
      </c>
      <c r="D103" s="88">
        <v>383</v>
      </c>
      <c r="E103" s="88">
        <v>9</v>
      </c>
      <c r="F103" s="88">
        <v>40</v>
      </c>
      <c r="G103" s="88">
        <v>1</v>
      </c>
      <c r="H103" s="88">
        <v>3437</v>
      </c>
    </row>
    <row r="104" spans="1:8" x14ac:dyDescent="0.25">
      <c r="A104" s="88" t="s">
        <v>1523</v>
      </c>
      <c r="B104" s="88" t="s">
        <v>1524</v>
      </c>
      <c r="C104" s="88">
        <v>2752</v>
      </c>
      <c r="D104" s="88">
        <v>491</v>
      </c>
      <c r="E104" s="88">
        <v>3</v>
      </c>
      <c r="F104" s="88">
        <v>40</v>
      </c>
      <c r="G104" s="88">
        <v>0</v>
      </c>
      <c r="H104" s="88">
        <v>3286</v>
      </c>
    </row>
    <row r="105" spans="1:8" x14ac:dyDescent="0.25">
      <c r="A105" s="88" t="s">
        <v>1521</v>
      </c>
      <c r="B105" s="88" t="s">
        <v>1522</v>
      </c>
      <c r="C105" s="88">
        <v>2899</v>
      </c>
      <c r="D105" s="88">
        <v>317</v>
      </c>
      <c r="E105" s="88">
        <v>1</v>
      </c>
      <c r="F105" s="88">
        <v>22</v>
      </c>
      <c r="G105" s="88">
        <v>0</v>
      </c>
      <c r="H105" s="88">
        <v>3239</v>
      </c>
    </row>
    <row r="106" spans="1:8" x14ac:dyDescent="0.25">
      <c r="A106" s="88" t="s">
        <v>1549</v>
      </c>
      <c r="B106" s="88" t="s">
        <v>1550</v>
      </c>
      <c r="C106" s="88">
        <v>2824</v>
      </c>
      <c r="D106" s="88">
        <v>385</v>
      </c>
      <c r="E106" s="88">
        <v>4</v>
      </c>
      <c r="F106" s="88">
        <v>11</v>
      </c>
      <c r="G106" s="88">
        <v>1</v>
      </c>
      <c r="H106" s="88">
        <v>3225</v>
      </c>
    </row>
    <row r="107" spans="1:8" x14ac:dyDescent="0.25">
      <c r="A107" s="88" t="s">
        <v>1513</v>
      </c>
      <c r="B107" s="88" t="s">
        <v>1514</v>
      </c>
      <c r="C107" s="88">
        <v>2678</v>
      </c>
      <c r="D107" s="88">
        <v>441</v>
      </c>
      <c r="E107" s="88">
        <v>3</v>
      </c>
      <c r="F107" s="88">
        <v>31</v>
      </c>
      <c r="G107" s="88">
        <v>0</v>
      </c>
      <c r="H107" s="88">
        <v>3153</v>
      </c>
    </row>
    <row r="108" spans="1:8" x14ac:dyDescent="0.25">
      <c r="A108" s="88" t="s">
        <v>1529</v>
      </c>
      <c r="B108" s="88" t="s">
        <v>1530</v>
      </c>
      <c r="C108" s="88">
        <v>2142</v>
      </c>
      <c r="D108" s="88">
        <v>274</v>
      </c>
      <c r="E108" s="88">
        <v>512</v>
      </c>
      <c r="F108" s="88">
        <v>15</v>
      </c>
      <c r="G108" s="88">
        <v>0</v>
      </c>
      <c r="H108" s="88">
        <v>2943</v>
      </c>
    </row>
    <row r="109" spans="1:8" x14ac:dyDescent="0.25">
      <c r="A109" s="88" t="s">
        <v>1531</v>
      </c>
      <c r="B109" s="88" t="s">
        <v>1532</v>
      </c>
      <c r="C109" s="88">
        <v>2517</v>
      </c>
      <c r="D109" s="88">
        <v>368</v>
      </c>
      <c r="E109" s="88">
        <v>1</v>
      </c>
      <c r="F109" s="88">
        <v>13</v>
      </c>
      <c r="G109" s="88">
        <v>0</v>
      </c>
      <c r="H109" s="88">
        <v>2899</v>
      </c>
    </row>
    <row r="110" spans="1:8" x14ac:dyDescent="0.25">
      <c r="A110" s="88" t="s">
        <v>1567</v>
      </c>
      <c r="B110" s="88" t="s">
        <v>1568</v>
      </c>
      <c r="C110" s="88">
        <v>2533</v>
      </c>
      <c r="D110" s="88">
        <v>290</v>
      </c>
      <c r="E110" s="88">
        <v>3</v>
      </c>
      <c r="F110" s="88">
        <v>18</v>
      </c>
      <c r="G110" s="88">
        <v>0</v>
      </c>
      <c r="H110" s="88">
        <v>2844</v>
      </c>
    </row>
    <row r="111" spans="1:8" x14ac:dyDescent="0.25">
      <c r="A111" s="88" t="s">
        <v>1555</v>
      </c>
      <c r="B111" s="88" t="s">
        <v>1556</v>
      </c>
      <c r="C111" s="88">
        <v>2334</v>
      </c>
      <c r="D111" s="88">
        <v>370</v>
      </c>
      <c r="E111" s="88">
        <v>1</v>
      </c>
      <c r="F111" s="88">
        <v>14</v>
      </c>
      <c r="G111" s="88">
        <v>0</v>
      </c>
      <c r="H111" s="88">
        <v>2719</v>
      </c>
    </row>
    <row r="112" spans="1:8" x14ac:dyDescent="0.25">
      <c r="A112" s="88" t="s">
        <v>1493</v>
      </c>
      <c r="B112" s="88" t="s">
        <v>1494</v>
      </c>
      <c r="C112" s="88">
        <v>2404</v>
      </c>
      <c r="D112" s="88">
        <v>258</v>
      </c>
      <c r="E112" s="88">
        <v>10</v>
      </c>
      <c r="F112" s="88">
        <v>25</v>
      </c>
      <c r="G112" s="88">
        <v>0</v>
      </c>
      <c r="H112" s="88">
        <v>2697</v>
      </c>
    </row>
    <row r="113" spans="1:8" x14ac:dyDescent="0.25">
      <c r="A113" s="88" t="s">
        <v>1545</v>
      </c>
      <c r="B113" s="88" t="s">
        <v>1546</v>
      </c>
      <c r="C113" s="88">
        <v>2323</v>
      </c>
      <c r="D113" s="88">
        <v>332</v>
      </c>
      <c r="E113" s="88">
        <v>4</v>
      </c>
      <c r="F113" s="88">
        <v>37</v>
      </c>
      <c r="G113" s="88">
        <v>0</v>
      </c>
      <c r="H113" s="88">
        <v>2696</v>
      </c>
    </row>
    <row r="114" spans="1:8" x14ac:dyDescent="0.25">
      <c r="A114" s="88" t="s">
        <v>1533</v>
      </c>
      <c r="B114" s="88" t="s">
        <v>1534</v>
      </c>
      <c r="C114" s="88">
        <v>2350</v>
      </c>
      <c r="D114" s="88">
        <v>282</v>
      </c>
      <c r="E114" s="88">
        <v>2</v>
      </c>
      <c r="F114" s="88">
        <v>10</v>
      </c>
      <c r="G114" s="88">
        <v>0</v>
      </c>
      <c r="H114" s="88">
        <v>2644</v>
      </c>
    </row>
    <row r="115" spans="1:8" x14ac:dyDescent="0.25">
      <c r="A115" s="88" t="s">
        <v>1547</v>
      </c>
      <c r="B115" s="88" t="s">
        <v>1548</v>
      </c>
      <c r="C115" s="88">
        <v>2061</v>
      </c>
      <c r="D115" s="88">
        <v>403</v>
      </c>
      <c r="E115" s="88">
        <v>0</v>
      </c>
      <c r="F115" s="88">
        <v>20</v>
      </c>
      <c r="G115" s="88">
        <v>0</v>
      </c>
      <c r="H115" s="88">
        <v>2484</v>
      </c>
    </row>
    <row r="116" spans="1:8" x14ac:dyDescent="0.25">
      <c r="A116" s="88" t="s">
        <v>1575</v>
      </c>
      <c r="B116" s="88" t="s">
        <v>1576</v>
      </c>
      <c r="C116" s="88">
        <v>2158</v>
      </c>
      <c r="D116" s="88">
        <v>252</v>
      </c>
      <c r="E116" s="88">
        <v>6</v>
      </c>
      <c r="F116" s="88">
        <v>28</v>
      </c>
      <c r="G116" s="88">
        <v>0</v>
      </c>
      <c r="H116" s="88">
        <v>2444</v>
      </c>
    </row>
    <row r="117" spans="1:8" x14ac:dyDescent="0.25">
      <c r="A117" s="88" t="s">
        <v>1537</v>
      </c>
      <c r="B117" s="88" t="s">
        <v>1538</v>
      </c>
      <c r="C117" s="88">
        <v>2118</v>
      </c>
      <c r="D117" s="88">
        <v>258</v>
      </c>
      <c r="E117" s="88">
        <v>2</v>
      </c>
      <c r="F117" s="88">
        <v>37</v>
      </c>
      <c r="G117" s="88">
        <v>0</v>
      </c>
      <c r="H117" s="88">
        <v>2415</v>
      </c>
    </row>
    <row r="118" spans="1:8" x14ac:dyDescent="0.25">
      <c r="A118" s="88" t="s">
        <v>1559</v>
      </c>
      <c r="B118" s="88" t="s">
        <v>1560</v>
      </c>
      <c r="C118" s="88">
        <v>2050</v>
      </c>
      <c r="D118" s="88">
        <v>293</v>
      </c>
      <c r="E118" s="88">
        <v>0</v>
      </c>
      <c r="F118" s="88">
        <v>7</v>
      </c>
      <c r="G118" s="88">
        <v>0</v>
      </c>
      <c r="H118" s="88">
        <v>2350</v>
      </c>
    </row>
    <row r="119" spans="1:8" x14ac:dyDescent="0.25">
      <c r="A119" s="88" t="s">
        <v>1553</v>
      </c>
      <c r="B119" s="88" t="s">
        <v>1554</v>
      </c>
      <c r="C119" s="88">
        <v>1857</v>
      </c>
      <c r="D119" s="88">
        <v>377</v>
      </c>
      <c r="E119" s="88">
        <v>1</v>
      </c>
      <c r="F119" s="88">
        <v>19</v>
      </c>
      <c r="G119" s="88">
        <v>0</v>
      </c>
      <c r="H119" s="88">
        <v>2254</v>
      </c>
    </row>
    <row r="120" spans="1:8" x14ac:dyDescent="0.25">
      <c r="A120" s="88" t="s">
        <v>1525</v>
      </c>
      <c r="B120" s="88" t="s">
        <v>1526</v>
      </c>
      <c r="C120" s="88">
        <v>1998</v>
      </c>
      <c r="D120" s="88">
        <v>238</v>
      </c>
      <c r="E120" s="88">
        <v>0</v>
      </c>
      <c r="F120" s="88">
        <v>10</v>
      </c>
      <c r="G120" s="88">
        <v>0</v>
      </c>
      <c r="H120" s="88">
        <v>2246</v>
      </c>
    </row>
    <row r="121" spans="1:8" x14ac:dyDescent="0.25">
      <c r="A121" s="88" t="s">
        <v>1415</v>
      </c>
      <c r="B121" s="88" t="s">
        <v>1416</v>
      </c>
      <c r="C121" s="88">
        <v>1940</v>
      </c>
      <c r="D121" s="88">
        <v>265</v>
      </c>
      <c r="E121" s="88">
        <v>2</v>
      </c>
      <c r="F121" s="88">
        <v>36</v>
      </c>
      <c r="G121" s="88">
        <v>0</v>
      </c>
      <c r="H121" s="88">
        <v>2243</v>
      </c>
    </row>
    <row r="122" spans="1:8" x14ac:dyDescent="0.25">
      <c r="A122" s="88" t="s">
        <v>1527</v>
      </c>
      <c r="B122" s="88" t="s">
        <v>1528</v>
      </c>
      <c r="C122" s="88">
        <v>1803</v>
      </c>
      <c r="D122" s="88">
        <v>268</v>
      </c>
      <c r="E122" s="88">
        <v>2</v>
      </c>
      <c r="F122" s="88">
        <v>13</v>
      </c>
      <c r="G122" s="88">
        <v>0</v>
      </c>
      <c r="H122" s="88">
        <v>2086</v>
      </c>
    </row>
    <row r="123" spans="1:8" x14ac:dyDescent="0.25">
      <c r="A123" s="88" t="s">
        <v>1539</v>
      </c>
      <c r="B123" s="88" t="s">
        <v>1540</v>
      </c>
      <c r="C123" s="88">
        <v>1849</v>
      </c>
      <c r="D123" s="88">
        <v>235</v>
      </c>
      <c r="E123" s="88">
        <v>0</v>
      </c>
      <c r="F123" s="88">
        <v>0</v>
      </c>
      <c r="G123" s="88">
        <v>0</v>
      </c>
      <c r="H123" s="88">
        <v>2084</v>
      </c>
    </row>
    <row r="124" spans="1:8" x14ac:dyDescent="0.25">
      <c r="A124" s="88" t="s">
        <v>1413</v>
      </c>
      <c r="B124" s="88" t="s">
        <v>1414</v>
      </c>
      <c r="C124" s="88">
        <v>1706</v>
      </c>
      <c r="D124" s="88">
        <v>261</v>
      </c>
      <c r="E124" s="88">
        <v>0</v>
      </c>
      <c r="F124" s="88">
        <v>6</v>
      </c>
      <c r="G124" s="88">
        <v>1</v>
      </c>
      <c r="H124" s="88">
        <v>1974</v>
      </c>
    </row>
    <row r="125" spans="1:8" x14ac:dyDescent="0.25">
      <c r="A125" s="88" t="s">
        <v>1519</v>
      </c>
      <c r="B125" s="88" t="s">
        <v>1520</v>
      </c>
      <c r="C125" s="88">
        <v>1616</v>
      </c>
      <c r="D125" s="88">
        <v>211</v>
      </c>
      <c r="E125" s="88">
        <v>2</v>
      </c>
      <c r="F125" s="88">
        <v>17</v>
      </c>
      <c r="G125" s="88">
        <v>0</v>
      </c>
      <c r="H125" s="88">
        <v>1846</v>
      </c>
    </row>
    <row r="126" spans="1:8" x14ac:dyDescent="0.25">
      <c r="A126" s="88" t="s">
        <v>1557</v>
      </c>
      <c r="B126" s="88" t="s">
        <v>1558</v>
      </c>
      <c r="C126" s="88">
        <v>1658</v>
      </c>
      <c r="D126" s="88">
        <v>163</v>
      </c>
      <c r="E126" s="88">
        <v>0</v>
      </c>
      <c r="F126" s="88">
        <v>0</v>
      </c>
      <c r="G126" s="88">
        <v>0</v>
      </c>
      <c r="H126" s="88">
        <v>1821</v>
      </c>
    </row>
    <row r="127" spans="1:8" x14ac:dyDescent="0.25">
      <c r="A127" s="88" t="s">
        <v>1535</v>
      </c>
      <c r="B127" s="88" t="s">
        <v>1536</v>
      </c>
      <c r="C127" s="88">
        <v>1545</v>
      </c>
      <c r="D127" s="88">
        <v>204</v>
      </c>
      <c r="E127" s="88">
        <v>1</v>
      </c>
      <c r="F127" s="88">
        <v>11</v>
      </c>
      <c r="G127" s="88">
        <v>0</v>
      </c>
      <c r="H127" s="88">
        <v>1761</v>
      </c>
    </row>
    <row r="128" spans="1:8" x14ac:dyDescent="0.25">
      <c r="A128" s="88" t="s">
        <v>1563</v>
      </c>
      <c r="B128" s="88" t="s">
        <v>1564</v>
      </c>
      <c r="C128" s="88">
        <v>1416</v>
      </c>
      <c r="D128" s="88">
        <v>147</v>
      </c>
      <c r="E128" s="88">
        <v>0</v>
      </c>
      <c r="F128" s="88">
        <v>3</v>
      </c>
      <c r="G128" s="88">
        <v>0</v>
      </c>
      <c r="H128" s="88">
        <v>1566</v>
      </c>
    </row>
    <row r="129" spans="1:8" x14ac:dyDescent="0.25">
      <c r="A129" s="88" t="s">
        <v>1551</v>
      </c>
      <c r="B129" s="88" t="s">
        <v>1552</v>
      </c>
      <c r="C129" s="88">
        <v>1347</v>
      </c>
      <c r="D129" s="88">
        <v>154</v>
      </c>
      <c r="E129" s="88">
        <v>3</v>
      </c>
      <c r="F129" s="88">
        <v>34</v>
      </c>
      <c r="G129" s="88">
        <v>0</v>
      </c>
      <c r="H129" s="88">
        <v>1538</v>
      </c>
    </row>
    <row r="130" spans="1:8" x14ac:dyDescent="0.25">
      <c r="A130" s="88" t="s">
        <v>1421</v>
      </c>
      <c r="B130" s="88" t="s">
        <v>1422</v>
      </c>
      <c r="C130" s="88">
        <v>1066</v>
      </c>
      <c r="D130" s="88">
        <v>204</v>
      </c>
      <c r="E130" s="88">
        <v>2</v>
      </c>
      <c r="F130" s="88">
        <v>11</v>
      </c>
      <c r="G130" s="88">
        <v>0</v>
      </c>
      <c r="H130" s="88">
        <v>1283</v>
      </c>
    </row>
    <row r="131" spans="1:8" x14ac:dyDescent="0.25">
      <c r="A131" s="88" t="s">
        <v>1571</v>
      </c>
      <c r="B131" s="88" t="s">
        <v>1572</v>
      </c>
      <c r="C131" s="88">
        <v>1090</v>
      </c>
      <c r="D131" s="88">
        <v>121</v>
      </c>
      <c r="E131" s="88">
        <v>0</v>
      </c>
      <c r="F131" s="88">
        <v>9</v>
      </c>
      <c r="G131" s="88">
        <v>0</v>
      </c>
      <c r="H131" s="88">
        <v>1220</v>
      </c>
    </row>
    <row r="132" spans="1:8" x14ac:dyDescent="0.25">
      <c r="A132" s="88" t="s">
        <v>1573</v>
      </c>
      <c r="B132" s="88" t="s">
        <v>1574</v>
      </c>
      <c r="C132" s="88">
        <v>1006</v>
      </c>
      <c r="D132" s="88">
        <v>146</v>
      </c>
      <c r="E132" s="88">
        <v>1</v>
      </c>
      <c r="F132" s="88">
        <v>5</v>
      </c>
      <c r="G132" s="88">
        <v>0</v>
      </c>
      <c r="H132" s="88">
        <v>1158</v>
      </c>
    </row>
    <row r="133" spans="1:8" x14ac:dyDescent="0.25">
      <c r="A133" s="88" t="s">
        <v>1541</v>
      </c>
      <c r="B133" s="88" t="s">
        <v>1542</v>
      </c>
      <c r="C133" s="88">
        <v>962</v>
      </c>
      <c r="D133" s="88">
        <v>97</v>
      </c>
      <c r="E133" s="88">
        <v>5</v>
      </c>
      <c r="F133" s="88">
        <v>9</v>
      </c>
      <c r="G133" s="88">
        <v>0</v>
      </c>
      <c r="H133" s="88">
        <v>1073</v>
      </c>
    </row>
    <row r="134" spans="1:8" x14ac:dyDescent="0.25">
      <c r="A134" s="88" t="s">
        <v>1565</v>
      </c>
      <c r="B134" s="88" t="s">
        <v>1566</v>
      </c>
      <c r="C134" s="88">
        <v>884</v>
      </c>
      <c r="D134" s="88">
        <v>131</v>
      </c>
      <c r="E134" s="88">
        <v>1</v>
      </c>
      <c r="F134" s="88">
        <v>4</v>
      </c>
      <c r="G134" s="88">
        <v>0</v>
      </c>
      <c r="H134" s="88">
        <v>1020</v>
      </c>
    </row>
    <row r="135" spans="1:8" x14ac:dyDescent="0.25">
      <c r="A135" s="88" t="s">
        <v>1569</v>
      </c>
      <c r="B135" s="88" t="s">
        <v>1570</v>
      </c>
      <c r="C135" s="88">
        <v>582</v>
      </c>
      <c r="D135" s="88">
        <v>63</v>
      </c>
      <c r="E135" s="88">
        <v>0</v>
      </c>
      <c r="F135" s="88">
        <v>2</v>
      </c>
      <c r="G135" s="88">
        <v>0</v>
      </c>
      <c r="H135" s="88">
        <v>647</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workbookViewId="0">
      <selection activeCell="A4" sqref="A4"/>
    </sheetView>
  </sheetViews>
  <sheetFormatPr baseColWidth="10" defaultRowHeight="15" x14ac:dyDescent="0.25"/>
  <cols>
    <col min="15" max="15" width="11.85546875" bestFit="1" customWidth="1"/>
  </cols>
  <sheetData>
    <row r="1" spans="1:19" x14ac:dyDescent="0.25">
      <c r="A1" t="s">
        <v>1669</v>
      </c>
    </row>
    <row r="2" spans="1:19" x14ac:dyDescent="0.25">
      <c r="A2" t="s">
        <v>1670</v>
      </c>
    </row>
    <row r="4" spans="1:19" x14ac:dyDescent="0.25">
      <c r="A4" t="s">
        <v>1631</v>
      </c>
    </row>
    <row r="7" spans="1:19" x14ac:dyDescent="0.25">
      <c r="A7" t="s">
        <v>1632</v>
      </c>
      <c r="C7">
        <v>2010</v>
      </c>
      <c r="D7">
        <v>2011</v>
      </c>
      <c r="E7">
        <v>2012</v>
      </c>
      <c r="F7">
        <v>2013</v>
      </c>
      <c r="G7">
        <v>2014</v>
      </c>
      <c r="H7">
        <v>2015</v>
      </c>
      <c r="I7">
        <v>2016</v>
      </c>
      <c r="J7">
        <v>2017</v>
      </c>
      <c r="K7">
        <v>2018</v>
      </c>
      <c r="P7" t="s">
        <v>1633</v>
      </c>
      <c r="Q7" t="s">
        <v>1634</v>
      </c>
      <c r="R7" t="s">
        <v>1635</v>
      </c>
      <c r="S7" t="s">
        <v>1636</v>
      </c>
    </row>
    <row r="8" spans="1:19" x14ac:dyDescent="0.25">
      <c r="A8" t="s">
        <v>1637</v>
      </c>
      <c r="B8" t="str">
        <f>LOWER(A8)</f>
        <v>oaxaca</v>
      </c>
      <c r="C8" s="224">
        <v>0.94179999999999997</v>
      </c>
      <c r="D8" s="224">
        <v>0.94640000000000002</v>
      </c>
      <c r="E8" s="224">
        <v>0.95020000000000004</v>
      </c>
      <c r="F8" s="224">
        <v>0.95250000000000001</v>
      </c>
      <c r="G8" s="224">
        <v>0.95640000000000003</v>
      </c>
      <c r="H8" s="224">
        <v>0.95979999999999999</v>
      </c>
      <c r="I8" s="224">
        <v>0.96009999999999995</v>
      </c>
      <c r="J8" s="224">
        <v>0.96220000000000006</v>
      </c>
      <c r="K8" s="224">
        <v>0.96345000000000003</v>
      </c>
      <c r="L8">
        <f>_xlfn.RANK.EQ(K8,$K$8:$K$39,)</f>
        <v>32</v>
      </c>
      <c r="P8" s="224">
        <v>0.99680000000000002</v>
      </c>
      <c r="Q8" s="224">
        <v>0.99680000000000002</v>
      </c>
      <c r="R8" s="224">
        <v>0.997</v>
      </c>
      <c r="S8" s="224">
        <v>0.99709999999999999</v>
      </c>
    </row>
    <row r="9" spans="1:19" x14ac:dyDescent="0.25">
      <c r="A9" t="s">
        <v>1638</v>
      </c>
      <c r="C9" s="224">
        <v>0.95099999999999996</v>
      </c>
      <c r="D9" s="224">
        <v>0.95569999999999999</v>
      </c>
      <c r="E9" s="224">
        <v>0.95720000000000005</v>
      </c>
      <c r="F9" s="224">
        <v>0.95779999999999998</v>
      </c>
      <c r="G9" s="224">
        <v>0.96040000000000003</v>
      </c>
      <c r="H9" s="224">
        <v>0.96130000000000004</v>
      </c>
      <c r="I9" s="224">
        <v>0.96189999999999998</v>
      </c>
      <c r="J9" s="224">
        <v>0.96250000000000002</v>
      </c>
      <c r="K9" s="224">
        <v>0.96410000000000007</v>
      </c>
      <c r="L9">
        <f t="shared" ref="L9:L39" si="0">_xlfn.RANK.EQ(K9,$K$8:$K$39,0)</f>
        <v>31</v>
      </c>
      <c r="P9" s="224">
        <v>0.99370000000000003</v>
      </c>
      <c r="Q9" s="224">
        <v>0.99370000000000003</v>
      </c>
      <c r="R9" s="224">
        <v>0.99419999999999997</v>
      </c>
      <c r="S9" s="224">
        <v>0.99419999999999997</v>
      </c>
    </row>
    <row r="10" spans="1:19" x14ac:dyDescent="0.25">
      <c r="A10" t="s">
        <v>1639</v>
      </c>
      <c r="C10" s="224">
        <v>0.94540000000000002</v>
      </c>
      <c r="D10" s="224">
        <v>0.94589999999999996</v>
      </c>
      <c r="E10" s="224">
        <v>0.95209999999999995</v>
      </c>
      <c r="F10" s="224">
        <v>0.95330000000000004</v>
      </c>
      <c r="G10" s="224">
        <v>0.95950000000000002</v>
      </c>
      <c r="H10" s="224">
        <v>0.96179999999999999</v>
      </c>
      <c r="I10" s="224">
        <v>0.96199999999999997</v>
      </c>
      <c r="J10" s="224">
        <v>0.96230000000000004</v>
      </c>
      <c r="K10" s="224">
        <v>0.96507500000000002</v>
      </c>
      <c r="L10">
        <f t="shared" si="0"/>
        <v>30</v>
      </c>
      <c r="P10" s="224">
        <v>0.9909</v>
      </c>
      <c r="Q10" s="224">
        <v>0.9909</v>
      </c>
      <c r="R10" s="224">
        <v>0.99150000000000005</v>
      </c>
      <c r="S10" s="224">
        <v>0.99150000000000005</v>
      </c>
    </row>
    <row r="11" spans="1:19" x14ac:dyDescent="0.25">
      <c r="A11" t="s">
        <v>1640</v>
      </c>
      <c r="C11" s="224">
        <v>0.95640000000000003</v>
      </c>
      <c r="D11" s="224">
        <v>0.95730000000000004</v>
      </c>
      <c r="E11" s="224">
        <v>0.96120000000000005</v>
      </c>
      <c r="F11" s="224">
        <v>0.96379999999999999</v>
      </c>
      <c r="G11" s="224">
        <v>0.96819999999999995</v>
      </c>
      <c r="H11" s="224">
        <v>0.96919999999999995</v>
      </c>
      <c r="I11" s="224">
        <v>0.97019999999999995</v>
      </c>
      <c r="J11" s="224">
        <v>0.97050000000000003</v>
      </c>
      <c r="K11" s="224">
        <v>0.97094999999999998</v>
      </c>
      <c r="L11">
        <f t="shared" si="0"/>
        <v>29</v>
      </c>
      <c r="P11" s="224">
        <v>0.98809999999999998</v>
      </c>
      <c r="Q11" s="224">
        <v>0.98809999999999998</v>
      </c>
      <c r="R11" s="224">
        <v>0.98819999999999997</v>
      </c>
      <c r="S11" s="224">
        <v>0.98880000000000001</v>
      </c>
    </row>
    <row r="12" spans="1:19" x14ac:dyDescent="0.25">
      <c r="A12" t="s">
        <v>1641</v>
      </c>
      <c r="C12" s="224">
        <v>0.95789999999999997</v>
      </c>
      <c r="D12" s="224">
        <v>0.96040000000000003</v>
      </c>
      <c r="E12" s="224">
        <v>0.96419999999999995</v>
      </c>
      <c r="F12" s="224">
        <v>0.96579999999999999</v>
      </c>
      <c r="G12" s="224">
        <v>0.96960000000000002</v>
      </c>
      <c r="H12" s="224">
        <v>0.97050000000000003</v>
      </c>
      <c r="I12" s="224">
        <v>0.97150000000000003</v>
      </c>
      <c r="J12" s="224">
        <v>0.97160000000000002</v>
      </c>
      <c r="K12" s="224">
        <v>0.97202500000000003</v>
      </c>
      <c r="L12">
        <f t="shared" si="0"/>
        <v>28</v>
      </c>
      <c r="P12" s="224">
        <v>0.99690000000000001</v>
      </c>
      <c r="Q12" s="224">
        <v>0.99690000000000001</v>
      </c>
      <c r="R12" s="224">
        <v>0.997</v>
      </c>
      <c r="S12" s="224">
        <v>0.997</v>
      </c>
    </row>
    <row r="13" spans="1:19" x14ac:dyDescent="0.25">
      <c r="A13" t="s">
        <v>1642</v>
      </c>
      <c r="C13" s="224">
        <v>0.95469999999999999</v>
      </c>
      <c r="D13" s="224">
        <v>0.95860000000000001</v>
      </c>
      <c r="E13" s="224">
        <v>0.96179999999999999</v>
      </c>
      <c r="F13" s="224">
        <v>0.96209999999999996</v>
      </c>
      <c r="G13" s="224">
        <v>0.96519999999999995</v>
      </c>
      <c r="H13" s="224">
        <v>0.96879999999999999</v>
      </c>
      <c r="I13" s="224">
        <v>0.97199999999999998</v>
      </c>
      <c r="J13" s="224">
        <v>0.97319999999999995</v>
      </c>
      <c r="K13" s="224">
        <v>0.97399999999999998</v>
      </c>
      <c r="L13">
        <f t="shared" si="0"/>
        <v>27</v>
      </c>
      <c r="P13" s="224">
        <v>0.99739999999999995</v>
      </c>
      <c r="Q13" s="224">
        <v>0.99739999999999995</v>
      </c>
      <c r="R13" s="224">
        <v>0.99790000000000001</v>
      </c>
      <c r="S13" s="224">
        <v>0.998</v>
      </c>
    </row>
    <row r="14" spans="1:19" x14ac:dyDescent="0.25">
      <c r="A14" t="s">
        <v>1643</v>
      </c>
      <c r="C14" s="224">
        <v>0.97070000000000001</v>
      </c>
      <c r="D14" s="224">
        <v>0.97109999999999996</v>
      </c>
      <c r="E14" s="224">
        <v>0.97199999999999998</v>
      </c>
      <c r="F14" s="224">
        <v>0.97219999999999995</v>
      </c>
      <c r="G14" s="224">
        <v>0.9738</v>
      </c>
      <c r="H14" s="224">
        <v>0.97430000000000005</v>
      </c>
      <c r="I14" s="224">
        <v>0.9778</v>
      </c>
      <c r="J14" s="224">
        <v>0.97929999999999995</v>
      </c>
      <c r="K14" s="224">
        <v>0.97949999999999993</v>
      </c>
      <c r="L14">
        <f t="shared" si="0"/>
        <v>26</v>
      </c>
      <c r="P14" s="224">
        <v>0.96260000000000001</v>
      </c>
      <c r="Q14" s="224">
        <v>0.96260000000000001</v>
      </c>
      <c r="R14" s="224">
        <v>0.96479999999999999</v>
      </c>
      <c r="S14" s="224">
        <v>0.96640000000000004</v>
      </c>
    </row>
    <row r="15" spans="1:19" x14ac:dyDescent="0.25">
      <c r="A15" t="s">
        <v>1644</v>
      </c>
      <c r="C15" s="224">
        <v>0.96040000000000003</v>
      </c>
      <c r="D15" s="224">
        <v>0.96089999999999998</v>
      </c>
      <c r="E15" s="224">
        <v>0.96889999999999998</v>
      </c>
      <c r="F15" s="224">
        <v>0.97099999999999997</v>
      </c>
      <c r="G15" s="224">
        <v>0.97660000000000002</v>
      </c>
      <c r="H15" s="224">
        <v>0.97689999999999999</v>
      </c>
      <c r="I15" s="224">
        <v>0.9778</v>
      </c>
      <c r="J15" s="224">
        <v>0.97899999999999998</v>
      </c>
      <c r="K15" s="224">
        <v>0.97997499999999993</v>
      </c>
      <c r="L15">
        <f t="shared" si="0"/>
        <v>25</v>
      </c>
      <c r="P15" s="224">
        <v>0.97170000000000001</v>
      </c>
      <c r="Q15" s="224">
        <v>0.97170000000000001</v>
      </c>
      <c r="R15" s="224">
        <v>0.97189999999999999</v>
      </c>
      <c r="S15" s="224">
        <v>0.9728</v>
      </c>
    </row>
    <row r="16" spans="1:19" x14ac:dyDescent="0.25">
      <c r="A16" t="s">
        <v>1645</v>
      </c>
      <c r="C16" s="224">
        <v>0.96309999999999996</v>
      </c>
      <c r="D16" s="224">
        <v>0.96679999999999999</v>
      </c>
      <c r="E16" s="224">
        <v>0.97409999999999997</v>
      </c>
      <c r="F16" s="224">
        <v>0.97489999999999999</v>
      </c>
      <c r="G16" s="224">
        <v>0.9768</v>
      </c>
      <c r="H16" s="224">
        <v>0.9778</v>
      </c>
      <c r="I16" s="224">
        <v>0.97870000000000001</v>
      </c>
      <c r="J16" s="224">
        <v>0.9798</v>
      </c>
      <c r="K16" s="224">
        <v>0.98012500000000002</v>
      </c>
      <c r="L16">
        <f t="shared" si="0"/>
        <v>24</v>
      </c>
      <c r="P16" s="224">
        <v>0.99509999999999998</v>
      </c>
      <c r="Q16" s="224">
        <v>0.99509999999999998</v>
      </c>
      <c r="R16" s="224">
        <v>0.99509999999999998</v>
      </c>
      <c r="S16" s="224">
        <v>0.99539999999999995</v>
      </c>
    </row>
    <row r="17" spans="1:19" x14ac:dyDescent="0.25">
      <c r="A17" t="s">
        <v>1646</v>
      </c>
      <c r="C17" s="224">
        <v>0.97430000000000005</v>
      </c>
      <c r="D17" s="224">
        <v>0.97529999999999994</v>
      </c>
      <c r="E17" s="224">
        <v>0.97729999999999995</v>
      </c>
      <c r="F17" s="224">
        <v>0.98040000000000005</v>
      </c>
      <c r="G17" s="224">
        <v>0.98299999999999998</v>
      </c>
      <c r="H17" s="224">
        <v>0.98450000000000004</v>
      </c>
      <c r="I17" s="224">
        <v>0.98570000000000002</v>
      </c>
      <c r="J17" s="224">
        <v>0.98570000000000002</v>
      </c>
      <c r="K17" s="224">
        <v>0.98702499999999993</v>
      </c>
      <c r="L17">
        <f t="shared" si="0"/>
        <v>23</v>
      </c>
      <c r="P17" s="224">
        <v>0.97050000000000003</v>
      </c>
      <c r="Q17" s="224">
        <v>0.97050000000000003</v>
      </c>
      <c r="R17" s="224">
        <v>0.97089999999999999</v>
      </c>
      <c r="S17" s="224">
        <v>0.97189999999999999</v>
      </c>
    </row>
    <row r="18" spans="1:19" x14ac:dyDescent="0.25">
      <c r="A18" t="s">
        <v>1647</v>
      </c>
      <c r="C18" s="224">
        <v>0.98360000000000003</v>
      </c>
      <c r="D18" s="224">
        <v>0.98499999999999999</v>
      </c>
      <c r="E18" s="224">
        <v>0.98540000000000005</v>
      </c>
      <c r="F18" s="224">
        <v>0.9859</v>
      </c>
      <c r="G18" s="224">
        <v>0.98729999999999996</v>
      </c>
      <c r="H18" s="224">
        <v>0.98770000000000002</v>
      </c>
      <c r="I18" s="224">
        <v>0.98780000000000001</v>
      </c>
      <c r="J18" s="224">
        <v>0.98780000000000001</v>
      </c>
      <c r="K18" s="224">
        <v>0.98782499999999995</v>
      </c>
      <c r="L18">
        <f t="shared" si="0"/>
        <v>22</v>
      </c>
      <c r="P18" s="224">
        <v>0.99329999999999996</v>
      </c>
      <c r="Q18" s="224">
        <v>0.99329999999999996</v>
      </c>
      <c r="R18" s="224">
        <v>0.99350000000000005</v>
      </c>
      <c r="S18" s="224">
        <v>0.99370000000000003</v>
      </c>
    </row>
    <row r="19" spans="1:19" x14ac:dyDescent="0.25">
      <c r="A19" t="s">
        <v>1648</v>
      </c>
      <c r="C19" s="224">
        <v>0.96619999999999995</v>
      </c>
      <c r="D19" s="224">
        <v>0.97799999999999998</v>
      </c>
      <c r="E19" s="224">
        <v>0.97870000000000001</v>
      </c>
      <c r="F19" s="224">
        <v>0.97989999999999999</v>
      </c>
      <c r="G19" s="224">
        <v>0.98340000000000005</v>
      </c>
      <c r="H19" s="224">
        <v>0.98670000000000002</v>
      </c>
      <c r="I19" s="224">
        <v>0.98719999999999997</v>
      </c>
      <c r="J19" s="224">
        <v>0.98809999999999998</v>
      </c>
      <c r="K19" s="224">
        <v>0.98829999999999996</v>
      </c>
      <c r="L19">
        <f t="shared" si="0"/>
        <v>21</v>
      </c>
      <c r="P19" s="224">
        <v>0.96230000000000004</v>
      </c>
      <c r="Q19" s="224">
        <v>0.96230000000000004</v>
      </c>
      <c r="R19" s="224">
        <v>0.96479999999999999</v>
      </c>
      <c r="S19" s="224">
        <v>0.97089999999999999</v>
      </c>
    </row>
    <row r="20" spans="1:19" x14ac:dyDescent="0.25">
      <c r="A20" t="s">
        <v>1649</v>
      </c>
      <c r="C20" s="224">
        <v>0.98519999999999996</v>
      </c>
      <c r="D20" s="224">
        <v>0.98760000000000003</v>
      </c>
      <c r="E20" s="224">
        <v>0.98799999999999999</v>
      </c>
      <c r="F20" s="224">
        <v>0.98799999999999999</v>
      </c>
      <c r="G20" s="224">
        <v>0.98880000000000001</v>
      </c>
      <c r="H20" s="224">
        <v>0.98880000000000001</v>
      </c>
      <c r="I20" s="224">
        <v>0.9889</v>
      </c>
      <c r="J20" s="224">
        <v>0.9889</v>
      </c>
      <c r="K20" s="224">
        <v>0.98897499999999994</v>
      </c>
      <c r="L20">
        <f t="shared" si="0"/>
        <v>20</v>
      </c>
      <c r="P20" s="224">
        <v>0.99209999999999998</v>
      </c>
      <c r="Q20" s="224">
        <v>0.99209999999999998</v>
      </c>
      <c r="R20" s="224">
        <v>0.99209999999999998</v>
      </c>
      <c r="S20" s="224">
        <v>0.99209999999999998</v>
      </c>
    </row>
    <row r="21" spans="1:19" x14ac:dyDescent="0.25">
      <c r="A21" t="s">
        <v>1650</v>
      </c>
      <c r="C21" s="224">
        <v>0.98309999999999997</v>
      </c>
      <c r="D21" s="224">
        <v>0.98370000000000002</v>
      </c>
      <c r="E21" s="224">
        <v>0.98429999999999995</v>
      </c>
      <c r="F21" s="224">
        <v>0.98440000000000005</v>
      </c>
      <c r="G21" s="224">
        <v>0.98519999999999996</v>
      </c>
      <c r="H21" s="224">
        <v>0.98580000000000001</v>
      </c>
      <c r="I21" s="224">
        <v>0.9859</v>
      </c>
      <c r="J21" s="224">
        <v>0.98609999999999998</v>
      </c>
      <c r="K21" s="224">
        <v>0.98952499999999999</v>
      </c>
      <c r="L21">
        <f t="shared" si="0"/>
        <v>19</v>
      </c>
      <c r="P21" s="224">
        <v>0.99429999999999996</v>
      </c>
      <c r="Q21" s="224">
        <v>0.99429999999999996</v>
      </c>
      <c r="R21" s="224">
        <v>0.99470000000000003</v>
      </c>
      <c r="S21" s="224">
        <v>0.99470000000000003</v>
      </c>
    </row>
    <row r="22" spans="1:19" x14ac:dyDescent="0.25">
      <c r="A22" t="s">
        <v>1651</v>
      </c>
      <c r="C22" s="224">
        <v>0.9879</v>
      </c>
      <c r="D22" s="224">
        <v>0.9889</v>
      </c>
      <c r="E22" s="224">
        <v>0.98980000000000001</v>
      </c>
      <c r="F22" s="224">
        <v>0.98980000000000001</v>
      </c>
      <c r="G22" s="224">
        <v>0.99009999999999998</v>
      </c>
      <c r="H22" s="224">
        <v>0.99039999999999995</v>
      </c>
      <c r="I22" s="224">
        <v>0.99050000000000005</v>
      </c>
      <c r="J22" s="224">
        <v>0.99060000000000004</v>
      </c>
      <c r="K22" s="224">
        <v>0.99072500000000008</v>
      </c>
      <c r="L22">
        <f t="shared" si="0"/>
        <v>18</v>
      </c>
      <c r="P22" s="224">
        <v>0.99070000000000003</v>
      </c>
      <c r="Q22" s="224">
        <v>0.99070000000000003</v>
      </c>
      <c r="R22" s="224">
        <v>0.99070000000000003</v>
      </c>
      <c r="S22" s="224">
        <v>0.99080000000000001</v>
      </c>
    </row>
    <row r="23" spans="1:19" x14ac:dyDescent="0.25">
      <c r="A23" t="s">
        <v>1652</v>
      </c>
      <c r="C23" s="224">
        <v>0.98670000000000002</v>
      </c>
      <c r="D23" s="224">
        <v>0.98670000000000002</v>
      </c>
      <c r="E23" s="224">
        <v>0.98740000000000006</v>
      </c>
      <c r="F23" s="224">
        <v>0.98740000000000006</v>
      </c>
      <c r="G23" s="224">
        <v>0.98870000000000002</v>
      </c>
      <c r="H23" s="224">
        <v>0.9899</v>
      </c>
      <c r="I23" s="224">
        <v>0.99009999999999998</v>
      </c>
      <c r="J23" s="224">
        <v>0.99019999999999997</v>
      </c>
      <c r="K23" s="224">
        <v>0.99087499999999995</v>
      </c>
      <c r="L23">
        <f t="shared" si="0"/>
        <v>17</v>
      </c>
      <c r="P23" s="224">
        <v>0.99099999999999999</v>
      </c>
      <c r="Q23" s="224">
        <v>0.99099999999999999</v>
      </c>
      <c r="R23" s="224">
        <v>0.99119999999999997</v>
      </c>
      <c r="S23" s="224">
        <v>0.99129999999999996</v>
      </c>
    </row>
    <row r="24" spans="1:19" x14ac:dyDescent="0.25">
      <c r="A24" t="s">
        <v>1653</v>
      </c>
      <c r="C24" s="224">
        <v>0.98040000000000005</v>
      </c>
      <c r="D24" s="224">
        <v>0.98099999999999998</v>
      </c>
      <c r="E24" s="224">
        <v>0.98240000000000005</v>
      </c>
      <c r="F24" s="224">
        <v>0.98370000000000002</v>
      </c>
      <c r="G24" s="224">
        <v>0.98680000000000001</v>
      </c>
      <c r="H24" s="224">
        <v>0.98899999999999999</v>
      </c>
      <c r="I24" s="224">
        <v>0.99019999999999997</v>
      </c>
      <c r="J24" s="224">
        <v>0.9909</v>
      </c>
      <c r="K24" s="224">
        <v>0.99112499999999992</v>
      </c>
      <c r="L24">
        <f t="shared" si="0"/>
        <v>16</v>
      </c>
      <c r="P24" s="224">
        <v>0.99019999999999997</v>
      </c>
      <c r="Q24" s="224">
        <v>0.99019999999999997</v>
      </c>
      <c r="R24" s="224">
        <v>0.99099999999999999</v>
      </c>
      <c r="S24" s="224">
        <v>0.99209999999999998</v>
      </c>
    </row>
    <row r="25" spans="1:19" x14ac:dyDescent="0.25">
      <c r="A25" t="s">
        <v>1654</v>
      </c>
      <c r="C25" s="224">
        <v>0.96560000000000001</v>
      </c>
      <c r="D25" s="224">
        <v>0.97160000000000002</v>
      </c>
      <c r="E25" s="224">
        <v>0.9758</v>
      </c>
      <c r="F25" s="224">
        <v>0.97750000000000004</v>
      </c>
      <c r="G25" s="224">
        <v>0.98839999999999995</v>
      </c>
      <c r="H25" s="224">
        <v>0.98950000000000005</v>
      </c>
      <c r="I25" s="224">
        <v>0.99</v>
      </c>
      <c r="J25" s="224">
        <v>0.9909</v>
      </c>
      <c r="K25" s="224">
        <v>0.99120000000000008</v>
      </c>
      <c r="L25">
        <f t="shared" si="0"/>
        <v>15</v>
      </c>
      <c r="P25" s="224">
        <v>0.97960000000000003</v>
      </c>
      <c r="Q25" s="224">
        <v>0.97960000000000003</v>
      </c>
      <c r="R25" s="224">
        <v>0.98029999999999995</v>
      </c>
      <c r="S25" s="224">
        <v>0.98040000000000005</v>
      </c>
    </row>
    <row r="26" spans="1:19" x14ac:dyDescent="0.25">
      <c r="A26" t="s">
        <v>1655</v>
      </c>
      <c r="C26" s="224">
        <v>0.98329999999999995</v>
      </c>
      <c r="D26" s="224">
        <v>0.98419999999999996</v>
      </c>
      <c r="E26" s="224">
        <v>0.98619999999999997</v>
      </c>
      <c r="F26" s="224">
        <v>0.98770000000000002</v>
      </c>
      <c r="G26" s="224">
        <v>0.98909999999999998</v>
      </c>
      <c r="H26" s="224">
        <v>0.99009999999999998</v>
      </c>
      <c r="I26" s="224">
        <v>0.99050000000000005</v>
      </c>
      <c r="J26" s="224">
        <v>0.99099999999999999</v>
      </c>
      <c r="K26" s="224">
        <v>0.99130000000000007</v>
      </c>
      <c r="L26">
        <f t="shared" si="0"/>
        <v>14</v>
      </c>
      <c r="P26" s="224">
        <v>0.9889</v>
      </c>
      <c r="Q26" s="224">
        <v>0.9889</v>
      </c>
      <c r="R26" s="224">
        <v>0.9889</v>
      </c>
      <c r="S26" s="224">
        <v>0.98919999999999997</v>
      </c>
    </row>
    <row r="27" spans="1:19" x14ac:dyDescent="0.25">
      <c r="A27" t="s">
        <v>1656</v>
      </c>
      <c r="C27" s="224">
        <v>0.97650000000000003</v>
      </c>
      <c r="D27" s="224">
        <v>0.97789999999999999</v>
      </c>
      <c r="E27" s="224">
        <v>0.98480000000000001</v>
      </c>
      <c r="F27" s="224">
        <v>0.98580000000000001</v>
      </c>
      <c r="G27" s="224">
        <v>0.98850000000000005</v>
      </c>
      <c r="H27" s="224">
        <v>0.98970000000000002</v>
      </c>
      <c r="I27" s="224">
        <v>0.99</v>
      </c>
      <c r="J27" s="224">
        <v>0.99150000000000005</v>
      </c>
      <c r="K27" s="224">
        <v>0.99172499999999997</v>
      </c>
      <c r="L27">
        <f t="shared" si="0"/>
        <v>13</v>
      </c>
      <c r="P27" s="224">
        <v>0.9627</v>
      </c>
      <c r="Q27" s="224">
        <v>0.9627</v>
      </c>
      <c r="R27" s="224">
        <v>0.96350000000000002</v>
      </c>
      <c r="S27" s="224">
        <v>0.96489999999999998</v>
      </c>
    </row>
    <row r="28" spans="1:19" x14ac:dyDescent="0.25">
      <c r="A28" t="s">
        <v>1657</v>
      </c>
      <c r="C28" s="224">
        <v>0.96850000000000003</v>
      </c>
      <c r="D28" s="224">
        <v>0.97499999999999998</v>
      </c>
      <c r="E28" s="224">
        <v>0.97860000000000003</v>
      </c>
      <c r="F28" s="224">
        <v>0.98450000000000004</v>
      </c>
      <c r="G28" s="224">
        <v>0.98899999999999999</v>
      </c>
      <c r="H28" s="224">
        <v>0.9909</v>
      </c>
      <c r="I28" s="224">
        <v>0.99139999999999995</v>
      </c>
      <c r="J28" s="224">
        <v>0.99199999999999999</v>
      </c>
      <c r="K28" s="224">
        <v>0.99209999999999998</v>
      </c>
      <c r="L28">
        <f t="shared" si="0"/>
        <v>12</v>
      </c>
      <c r="P28" s="224">
        <v>0.99509999999999998</v>
      </c>
      <c r="Q28" s="224">
        <v>0.99509999999999998</v>
      </c>
      <c r="R28" s="224">
        <v>0.99509999999999998</v>
      </c>
      <c r="S28" s="224">
        <v>0.99509999999999998</v>
      </c>
    </row>
    <row r="29" spans="1:19" x14ac:dyDescent="0.25">
      <c r="A29" t="s">
        <v>1658</v>
      </c>
      <c r="C29" s="224">
        <v>0.98499999999999999</v>
      </c>
      <c r="D29" s="224">
        <v>0.98670000000000002</v>
      </c>
      <c r="E29" s="224">
        <v>0.98809999999999998</v>
      </c>
      <c r="F29" s="224">
        <v>0.99019999999999997</v>
      </c>
      <c r="G29" s="224">
        <v>0.99150000000000005</v>
      </c>
      <c r="H29" s="224">
        <v>0.99229999999999996</v>
      </c>
      <c r="I29" s="224">
        <v>0.99270000000000003</v>
      </c>
      <c r="J29" s="224">
        <v>0.99299999999999999</v>
      </c>
      <c r="K29" s="224">
        <v>0.99345000000000006</v>
      </c>
      <c r="L29">
        <f t="shared" si="0"/>
        <v>11</v>
      </c>
      <c r="P29" s="224">
        <v>0.98570000000000002</v>
      </c>
      <c r="Q29" s="224">
        <v>0.98570000000000002</v>
      </c>
      <c r="R29" s="224">
        <v>0.98829999999999996</v>
      </c>
      <c r="S29" s="224">
        <v>0.98839999999999995</v>
      </c>
    </row>
    <row r="30" spans="1:19" x14ac:dyDescent="0.25">
      <c r="A30" t="s">
        <v>1659</v>
      </c>
      <c r="C30" s="224">
        <v>0.9798</v>
      </c>
      <c r="D30" s="224">
        <v>0.98560000000000003</v>
      </c>
      <c r="E30" s="224">
        <v>0.98939999999999995</v>
      </c>
      <c r="F30" s="224">
        <v>0.99080000000000001</v>
      </c>
      <c r="G30" s="224">
        <v>0.99239999999999995</v>
      </c>
      <c r="H30" s="224">
        <v>0.99319999999999997</v>
      </c>
      <c r="I30" s="224">
        <v>0.99329999999999996</v>
      </c>
      <c r="J30" s="224">
        <v>0.99370000000000003</v>
      </c>
      <c r="K30" s="224">
        <v>0.99395000000000011</v>
      </c>
      <c r="L30">
        <f t="shared" si="0"/>
        <v>10</v>
      </c>
      <c r="P30" s="224">
        <v>0.99450000000000005</v>
      </c>
      <c r="Q30" s="224">
        <v>0.99450000000000005</v>
      </c>
      <c r="R30" s="224">
        <v>0.995</v>
      </c>
      <c r="S30" s="224">
        <v>0.99519999999999997</v>
      </c>
    </row>
    <row r="31" spans="1:19" x14ac:dyDescent="0.25">
      <c r="A31" t="s">
        <v>74</v>
      </c>
      <c r="C31" s="224">
        <v>0.98899999999999999</v>
      </c>
      <c r="D31" s="224">
        <v>0.99</v>
      </c>
      <c r="E31" s="224">
        <v>0.99050000000000005</v>
      </c>
      <c r="F31" s="224">
        <v>0.99099999999999999</v>
      </c>
      <c r="G31" s="224">
        <v>0.99280000000000002</v>
      </c>
      <c r="H31" s="224">
        <v>0.99299999999999999</v>
      </c>
      <c r="I31" s="224">
        <v>0.99350000000000005</v>
      </c>
      <c r="J31" s="224">
        <v>0.99390000000000001</v>
      </c>
      <c r="K31" s="224">
        <v>0.99449999999999994</v>
      </c>
      <c r="L31">
        <f t="shared" si="0"/>
        <v>9</v>
      </c>
      <c r="P31" s="224">
        <v>0.97330000000000005</v>
      </c>
      <c r="Q31" s="224">
        <v>0.97330000000000005</v>
      </c>
      <c r="R31" s="224">
        <v>0.97389999999999999</v>
      </c>
      <c r="S31" s="224">
        <v>0.97550000000000003</v>
      </c>
    </row>
    <row r="32" spans="1:19" x14ac:dyDescent="0.25">
      <c r="A32" t="s">
        <v>1660</v>
      </c>
      <c r="C32" s="224">
        <v>0.9516</v>
      </c>
      <c r="D32" s="224">
        <v>0.98670000000000002</v>
      </c>
      <c r="E32" s="224">
        <v>0.98970000000000002</v>
      </c>
      <c r="F32" s="224">
        <v>0.99019999999999997</v>
      </c>
      <c r="G32" s="224">
        <v>0.9929</v>
      </c>
      <c r="H32" s="224">
        <v>0.99409999999999998</v>
      </c>
      <c r="I32" s="224">
        <v>0.99429999999999996</v>
      </c>
      <c r="J32" s="224">
        <v>0.99450000000000005</v>
      </c>
      <c r="K32" s="224">
        <v>0.99480000000000002</v>
      </c>
      <c r="L32">
        <f t="shared" si="0"/>
        <v>8</v>
      </c>
      <c r="P32" s="224">
        <v>0.99099999999999999</v>
      </c>
      <c r="Q32" s="224">
        <v>0.99099999999999999</v>
      </c>
      <c r="R32" s="224">
        <v>0.99129999999999996</v>
      </c>
      <c r="S32" s="224">
        <v>0.9919</v>
      </c>
    </row>
    <row r="33" spans="1:19" x14ac:dyDescent="0.25">
      <c r="A33" t="s">
        <v>1661</v>
      </c>
      <c r="C33" s="224">
        <v>0.96220000000000006</v>
      </c>
      <c r="D33" s="224">
        <v>0.98770000000000002</v>
      </c>
      <c r="E33" s="224">
        <v>0.98939999999999995</v>
      </c>
      <c r="F33" s="224">
        <v>0.99070000000000003</v>
      </c>
      <c r="G33" s="224">
        <v>0.99160000000000004</v>
      </c>
      <c r="H33" s="224">
        <v>0.99350000000000005</v>
      </c>
      <c r="I33" s="224">
        <v>0.99419999999999997</v>
      </c>
      <c r="J33" s="224">
        <v>0.99450000000000005</v>
      </c>
      <c r="K33" s="224">
        <v>0.99487500000000006</v>
      </c>
      <c r="L33">
        <f t="shared" si="0"/>
        <v>7</v>
      </c>
      <c r="P33" s="224">
        <v>0.99160000000000004</v>
      </c>
      <c r="Q33" s="224">
        <v>0.99160000000000004</v>
      </c>
      <c r="R33" s="224">
        <v>0.99170000000000003</v>
      </c>
      <c r="S33" s="224">
        <v>0.99199999999999999</v>
      </c>
    </row>
    <row r="34" spans="1:19" x14ac:dyDescent="0.25">
      <c r="A34" t="s">
        <v>1662</v>
      </c>
      <c r="C34" s="224">
        <v>0.97809999999999997</v>
      </c>
      <c r="D34" s="224">
        <v>0.98140000000000005</v>
      </c>
      <c r="E34" s="224">
        <v>0.98450000000000004</v>
      </c>
      <c r="F34" s="224">
        <v>0.98899999999999999</v>
      </c>
      <c r="G34" s="224">
        <v>0.99199999999999999</v>
      </c>
      <c r="H34" s="224">
        <v>0.99409999999999998</v>
      </c>
      <c r="I34" s="224">
        <v>0.99460000000000004</v>
      </c>
      <c r="J34" s="224">
        <v>0.99509999999999998</v>
      </c>
      <c r="K34" s="224">
        <v>0.99509999999999998</v>
      </c>
      <c r="L34">
        <f t="shared" si="0"/>
        <v>6</v>
      </c>
      <c r="P34" s="224">
        <v>0.98619999999999997</v>
      </c>
      <c r="Q34" s="224">
        <v>0.98619999999999997</v>
      </c>
      <c r="R34" s="224">
        <v>0.99260000000000004</v>
      </c>
      <c r="S34" s="224">
        <v>0.99309999999999998</v>
      </c>
    </row>
    <row r="35" spans="1:19" x14ac:dyDescent="0.25">
      <c r="A35" t="s">
        <v>1663</v>
      </c>
      <c r="C35" s="224">
        <v>0.99470000000000003</v>
      </c>
      <c r="D35" s="224">
        <v>0.99470000000000003</v>
      </c>
      <c r="E35" s="224">
        <v>0.99480000000000002</v>
      </c>
      <c r="F35" s="224">
        <v>0.99490000000000001</v>
      </c>
      <c r="G35" s="224">
        <v>0.99490000000000001</v>
      </c>
      <c r="H35" s="224">
        <v>0.99490000000000001</v>
      </c>
      <c r="I35" s="224">
        <v>0.99490000000000001</v>
      </c>
      <c r="J35" s="224">
        <v>0.99490000000000001</v>
      </c>
      <c r="K35" s="224">
        <v>0.99517500000000003</v>
      </c>
      <c r="L35">
        <f t="shared" si="0"/>
        <v>5</v>
      </c>
      <c r="P35" s="224">
        <v>0.97929999999999995</v>
      </c>
      <c r="Q35" s="224">
        <v>0.97929999999999995</v>
      </c>
      <c r="R35" s="224">
        <v>0.97940000000000005</v>
      </c>
      <c r="S35" s="224">
        <v>0.98</v>
      </c>
    </row>
    <row r="36" spans="1:19" x14ac:dyDescent="0.25">
      <c r="A36" t="s">
        <v>1664</v>
      </c>
      <c r="C36" s="224">
        <v>0.99160000000000004</v>
      </c>
      <c r="D36" s="224">
        <v>0.99170000000000003</v>
      </c>
      <c r="E36" s="224">
        <v>0.99180000000000001</v>
      </c>
      <c r="F36" s="224">
        <v>0.99450000000000005</v>
      </c>
      <c r="G36" s="224">
        <v>0.99629999999999996</v>
      </c>
      <c r="H36" s="224">
        <v>0.99639999999999995</v>
      </c>
      <c r="I36" s="224">
        <v>0.99680000000000002</v>
      </c>
      <c r="J36" s="224">
        <v>0.99680000000000002</v>
      </c>
      <c r="K36" s="224">
        <v>0.99692500000000006</v>
      </c>
      <c r="L36">
        <f t="shared" si="0"/>
        <v>4</v>
      </c>
      <c r="P36" s="224">
        <v>0.99729999999999996</v>
      </c>
      <c r="Q36" s="224">
        <v>0.99729999999999996</v>
      </c>
      <c r="R36" s="224">
        <v>0.99729999999999996</v>
      </c>
      <c r="S36" s="224">
        <v>0.99729999999999996</v>
      </c>
    </row>
    <row r="37" spans="1:19" x14ac:dyDescent="0.25">
      <c r="A37" t="s">
        <v>1665</v>
      </c>
      <c r="C37" s="224">
        <v>0.99429999999999996</v>
      </c>
      <c r="D37" s="224">
        <v>0.995</v>
      </c>
      <c r="E37" s="224">
        <v>0.99529999999999996</v>
      </c>
      <c r="F37" s="224">
        <v>0.99539999999999995</v>
      </c>
      <c r="G37" s="224">
        <v>0.99629999999999996</v>
      </c>
      <c r="H37" s="224">
        <v>0.99639999999999995</v>
      </c>
      <c r="I37" s="224">
        <v>0.99639999999999995</v>
      </c>
      <c r="J37" s="224">
        <v>0.99680000000000002</v>
      </c>
      <c r="K37" s="224">
        <v>0.99695</v>
      </c>
      <c r="L37">
        <f t="shared" si="0"/>
        <v>3</v>
      </c>
      <c r="P37" s="224">
        <v>0.98</v>
      </c>
      <c r="Q37" s="224">
        <v>0.98</v>
      </c>
      <c r="R37" s="224">
        <v>0.98009999999999997</v>
      </c>
      <c r="S37" s="224">
        <v>0.98040000000000005</v>
      </c>
    </row>
    <row r="38" spans="1:19" x14ac:dyDescent="0.25">
      <c r="A38" t="s">
        <v>1666</v>
      </c>
      <c r="C38" s="224">
        <v>0.98809999999999998</v>
      </c>
      <c r="D38" s="224">
        <v>0.99309999999999998</v>
      </c>
      <c r="E38" s="224">
        <v>0.99350000000000005</v>
      </c>
      <c r="F38" s="224">
        <v>0.99550000000000005</v>
      </c>
      <c r="G38" s="224">
        <v>0.99570000000000003</v>
      </c>
      <c r="H38" s="224">
        <v>0.99609999999999999</v>
      </c>
      <c r="I38" s="224">
        <v>0.99639999999999995</v>
      </c>
      <c r="J38" s="224">
        <v>0.99729999999999996</v>
      </c>
      <c r="K38" s="224">
        <v>0.99729999999999996</v>
      </c>
      <c r="L38">
        <f t="shared" si="0"/>
        <v>2</v>
      </c>
      <c r="P38" s="224">
        <v>0.99460000000000004</v>
      </c>
      <c r="Q38" s="224">
        <v>0.99460000000000004</v>
      </c>
      <c r="R38" s="224">
        <v>0.99490000000000001</v>
      </c>
      <c r="S38" s="224">
        <v>0.99539999999999995</v>
      </c>
    </row>
    <row r="39" spans="1:19" x14ac:dyDescent="0.25">
      <c r="A39" t="s">
        <v>1667</v>
      </c>
      <c r="C39" s="224">
        <v>0.98929999999999996</v>
      </c>
      <c r="D39" s="224">
        <v>0.98929999999999996</v>
      </c>
      <c r="E39" s="224">
        <v>0.98970000000000002</v>
      </c>
      <c r="F39" s="224">
        <v>0.98970000000000002</v>
      </c>
      <c r="G39" s="224">
        <v>0.9919</v>
      </c>
      <c r="H39" s="224">
        <v>0.99380000000000002</v>
      </c>
      <c r="I39" s="224">
        <v>0.99609999999999999</v>
      </c>
      <c r="J39" s="224">
        <v>0.99719999999999998</v>
      </c>
      <c r="K39" s="224">
        <v>0.99767500000000009</v>
      </c>
      <c r="L39">
        <f t="shared" si="0"/>
        <v>1</v>
      </c>
      <c r="P39" s="224">
        <v>0.98780000000000001</v>
      </c>
      <c r="Q39" s="224">
        <v>0.98780000000000001</v>
      </c>
      <c r="R39" s="224">
        <v>0.98780000000000001</v>
      </c>
      <c r="S39" s="224">
        <v>0.9879</v>
      </c>
    </row>
    <row r="40" spans="1:19" x14ac:dyDescent="0.25">
      <c r="P40" s="224">
        <v>0.98650000000000004</v>
      </c>
      <c r="Q40" s="224">
        <v>0.98650000000000004</v>
      </c>
      <c r="R40" s="224">
        <v>0.98699999999999999</v>
      </c>
      <c r="S40" s="224">
        <v>0.98750000000000004</v>
      </c>
    </row>
    <row r="41" spans="1:19" x14ac:dyDescent="0.25">
      <c r="A41" t="s">
        <v>1668</v>
      </c>
      <c r="C41" s="224">
        <v>0.97599999999999998</v>
      </c>
      <c r="D41" s="224">
        <v>0.97889999999999999</v>
      </c>
      <c r="E41" s="224">
        <v>0.98109999999999997</v>
      </c>
      <c r="F41" s="224">
        <v>0.98229999999999995</v>
      </c>
      <c r="G41" s="224">
        <v>0.98429999999999995</v>
      </c>
      <c r="H41" s="224">
        <v>0.98529999999999995</v>
      </c>
      <c r="I41" s="224">
        <v>0.98580000000000001</v>
      </c>
      <c r="J41" s="224">
        <v>0.98640000000000005</v>
      </c>
      <c r="K41" s="224">
        <v>0.98687499999999995</v>
      </c>
    </row>
    <row r="42" spans="1:19" x14ac:dyDescent="0.25">
      <c r="C42" s="225">
        <v>0</v>
      </c>
      <c r="K42" s="224">
        <v>0.98687499999999995</v>
      </c>
    </row>
    <row r="43" spans="1:19" x14ac:dyDescent="0.25">
      <c r="C43" s="225">
        <v>1</v>
      </c>
      <c r="K43" s="224">
        <v>0.98687499999999995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selection activeCell="I19" sqref="I19"/>
    </sheetView>
  </sheetViews>
  <sheetFormatPr baseColWidth="10" defaultRowHeight="15" x14ac:dyDescent="0.25"/>
  <cols>
    <col min="1" max="1" width="22.85546875" customWidth="1"/>
    <col min="16" max="16" width="17.7109375" bestFit="1" customWidth="1"/>
    <col min="18" max="18" width="11.42578125" customWidth="1"/>
    <col min="19" max="19" width="17.140625" bestFit="1" customWidth="1"/>
  </cols>
  <sheetData>
    <row r="1" spans="1:20" x14ac:dyDescent="0.25">
      <c r="A1" t="s">
        <v>123</v>
      </c>
    </row>
    <row r="2" spans="1:20" x14ac:dyDescent="0.25">
      <c r="A2" s="19" t="s">
        <v>73</v>
      </c>
    </row>
    <row r="4" spans="1:20" x14ac:dyDescent="0.25">
      <c r="P4" t="s">
        <v>11</v>
      </c>
      <c r="Q4" t="s">
        <v>124</v>
      </c>
      <c r="R4" t="s">
        <v>119</v>
      </c>
      <c r="S4" t="s">
        <v>125</v>
      </c>
    </row>
    <row r="5" spans="1:20" x14ac:dyDescent="0.25">
      <c r="A5" t="s">
        <v>126</v>
      </c>
      <c r="B5" t="s">
        <v>127</v>
      </c>
      <c r="P5" t="s">
        <v>31</v>
      </c>
      <c r="Q5">
        <v>321298</v>
      </c>
      <c r="R5">
        <v>325728</v>
      </c>
      <c r="S5">
        <f>R5-Q5</f>
        <v>4430</v>
      </c>
      <c r="T5" s="4">
        <f>R5/Q5-1</f>
        <v>1.3787823142378697E-2</v>
      </c>
    </row>
    <row r="6" spans="1:20" x14ac:dyDescent="0.25">
      <c r="A6" t="s">
        <v>38</v>
      </c>
      <c r="B6" s="21">
        <v>31233</v>
      </c>
      <c r="C6" s="21"/>
      <c r="P6" t="s">
        <v>41</v>
      </c>
      <c r="Q6">
        <v>877445</v>
      </c>
      <c r="R6">
        <v>895298</v>
      </c>
      <c r="S6">
        <f t="shared" ref="S6:S37" si="0">R6-Q6</f>
        <v>17853</v>
      </c>
      <c r="T6" s="4">
        <f t="shared" ref="T6:T37" si="1">R6/Q6-1</f>
        <v>2.0346574429166431E-2</v>
      </c>
    </row>
    <row r="7" spans="1:20" x14ac:dyDescent="0.25">
      <c r="A7" t="s">
        <v>42</v>
      </c>
      <c r="B7" s="21">
        <v>28893</v>
      </c>
      <c r="P7" t="s">
        <v>15</v>
      </c>
      <c r="Q7">
        <v>181598</v>
      </c>
      <c r="R7">
        <v>184344</v>
      </c>
      <c r="S7">
        <f t="shared" si="0"/>
        <v>2746</v>
      </c>
      <c r="T7" s="4">
        <f t="shared" si="1"/>
        <v>1.5121311908721458E-2</v>
      </c>
    </row>
    <row r="8" spans="1:20" x14ac:dyDescent="0.25">
      <c r="A8" t="s">
        <v>41</v>
      </c>
      <c r="B8" s="21">
        <v>17853</v>
      </c>
      <c r="P8" t="s">
        <v>36</v>
      </c>
      <c r="Q8">
        <v>125280</v>
      </c>
      <c r="R8">
        <v>127906</v>
      </c>
      <c r="S8">
        <f t="shared" si="0"/>
        <v>2626</v>
      </c>
      <c r="T8" s="4">
        <f t="shared" si="1"/>
        <v>2.09610472541506E-2</v>
      </c>
    </row>
    <row r="9" spans="1:20" x14ac:dyDescent="0.25">
      <c r="A9" t="s">
        <v>32</v>
      </c>
      <c r="B9" s="21">
        <v>17126</v>
      </c>
      <c r="P9" t="s">
        <v>17</v>
      </c>
      <c r="Q9">
        <v>225667</v>
      </c>
      <c r="R9">
        <v>222041</v>
      </c>
      <c r="S9">
        <f t="shared" si="0"/>
        <v>-3626</v>
      </c>
      <c r="T9" s="4">
        <f t="shared" si="1"/>
        <v>-1.6067923090216985E-2</v>
      </c>
    </row>
    <row r="10" spans="1:20" x14ac:dyDescent="0.25">
      <c r="A10" t="s">
        <v>35</v>
      </c>
      <c r="B10" s="21">
        <v>15970</v>
      </c>
      <c r="P10" t="s">
        <v>44</v>
      </c>
      <c r="Q10">
        <v>882868</v>
      </c>
      <c r="R10">
        <v>897834</v>
      </c>
      <c r="S10">
        <f t="shared" si="0"/>
        <v>14966</v>
      </c>
      <c r="T10" s="4">
        <f t="shared" si="1"/>
        <v>1.6951571469347559E-2</v>
      </c>
    </row>
    <row r="11" spans="1:20" x14ac:dyDescent="0.25">
      <c r="A11" t="s">
        <v>44</v>
      </c>
      <c r="B11" s="21">
        <v>14966</v>
      </c>
      <c r="P11" t="s">
        <v>26</v>
      </c>
      <c r="Q11">
        <v>3410841</v>
      </c>
      <c r="R11">
        <v>3412383</v>
      </c>
      <c r="S11">
        <f t="shared" si="0"/>
        <v>1542</v>
      </c>
      <c r="T11" s="4">
        <f t="shared" si="1"/>
        <v>4.5208791614737009E-4</v>
      </c>
    </row>
    <row r="12" spans="1:20" x14ac:dyDescent="0.25">
      <c r="A12" t="s">
        <v>39</v>
      </c>
      <c r="B12" s="21">
        <v>12455</v>
      </c>
      <c r="P12" t="s">
        <v>128</v>
      </c>
      <c r="Q12">
        <v>779580</v>
      </c>
      <c r="R12">
        <v>786603</v>
      </c>
      <c r="S12">
        <f t="shared" si="0"/>
        <v>7023</v>
      </c>
      <c r="T12" s="4">
        <f t="shared" si="1"/>
        <v>9.0086969906872927E-3</v>
      </c>
    </row>
    <row r="13" spans="1:20" x14ac:dyDescent="0.25">
      <c r="A13" t="s">
        <v>13</v>
      </c>
      <c r="B13" s="21">
        <v>11874</v>
      </c>
      <c r="P13" t="s">
        <v>16</v>
      </c>
      <c r="Q13">
        <v>134121</v>
      </c>
      <c r="R13">
        <v>134731</v>
      </c>
      <c r="S13">
        <f t="shared" si="0"/>
        <v>610</v>
      </c>
      <c r="T13" s="4">
        <f t="shared" si="1"/>
        <v>4.5481319107372187E-3</v>
      </c>
    </row>
    <row r="14" spans="1:20" x14ac:dyDescent="0.25">
      <c r="A14" t="s">
        <v>21</v>
      </c>
      <c r="B14" s="21">
        <v>8940</v>
      </c>
      <c r="P14" t="s">
        <v>24</v>
      </c>
      <c r="Q14">
        <v>243651</v>
      </c>
      <c r="R14">
        <v>246062</v>
      </c>
      <c r="S14">
        <f t="shared" si="0"/>
        <v>2411</v>
      </c>
      <c r="T14" s="4">
        <f t="shared" si="1"/>
        <v>9.8953010658688889E-3</v>
      </c>
    </row>
    <row r="15" spans="1:20" x14ac:dyDescent="0.25">
      <c r="A15" t="s">
        <v>40</v>
      </c>
      <c r="B15" s="21">
        <v>7859</v>
      </c>
      <c r="P15" t="s">
        <v>37</v>
      </c>
      <c r="Q15">
        <v>1627196</v>
      </c>
      <c r="R15">
        <v>1631929</v>
      </c>
      <c r="S15">
        <f t="shared" si="0"/>
        <v>4733</v>
      </c>
      <c r="T15" s="4">
        <f t="shared" si="1"/>
        <v>2.9086846329513527E-3</v>
      </c>
    </row>
    <row r="16" spans="1:20" x14ac:dyDescent="0.25">
      <c r="A16" t="s">
        <v>128</v>
      </c>
      <c r="B16" s="21">
        <v>7023</v>
      </c>
      <c r="P16" t="s">
        <v>39</v>
      </c>
      <c r="Q16">
        <v>994870</v>
      </c>
      <c r="R16">
        <v>1007325</v>
      </c>
      <c r="S16">
        <f t="shared" si="0"/>
        <v>12455</v>
      </c>
      <c r="T16" s="4">
        <f t="shared" si="1"/>
        <v>1.2519223617156072E-2</v>
      </c>
    </row>
    <row r="17" spans="1:20" x14ac:dyDescent="0.25">
      <c r="A17" t="s">
        <v>129</v>
      </c>
      <c r="B17" s="21">
        <v>6137</v>
      </c>
      <c r="P17" t="s">
        <v>18</v>
      </c>
      <c r="Q17">
        <v>157793</v>
      </c>
      <c r="R17">
        <v>153381</v>
      </c>
      <c r="S17">
        <f t="shared" si="0"/>
        <v>-4412</v>
      </c>
      <c r="T17" s="4">
        <f t="shared" si="1"/>
        <v>-2.7960682666531511E-2</v>
      </c>
    </row>
    <row r="18" spans="1:20" x14ac:dyDescent="0.25">
      <c r="A18" t="s">
        <v>25</v>
      </c>
      <c r="B18" s="21">
        <v>5818</v>
      </c>
      <c r="P18" t="s">
        <v>25</v>
      </c>
      <c r="Q18">
        <v>226929</v>
      </c>
      <c r="R18">
        <v>232747</v>
      </c>
      <c r="S18">
        <f t="shared" si="0"/>
        <v>5818</v>
      </c>
      <c r="T18" s="4">
        <f t="shared" si="1"/>
        <v>2.5637974873198299E-2</v>
      </c>
    </row>
    <row r="19" spans="1:20" x14ac:dyDescent="0.25">
      <c r="A19" t="s">
        <v>23</v>
      </c>
      <c r="B19" s="21">
        <v>5404</v>
      </c>
      <c r="P19" s="20" t="s">
        <v>38</v>
      </c>
      <c r="Q19" s="20">
        <v>1761000</v>
      </c>
      <c r="R19" s="20">
        <v>1792233</v>
      </c>
      <c r="S19" s="20">
        <f t="shared" si="0"/>
        <v>31233</v>
      </c>
      <c r="T19" s="23">
        <f t="shared" si="1"/>
        <v>1.7735945485519489E-2</v>
      </c>
    </row>
    <row r="20" spans="1:20" x14ac:dyDescent="0.25">
      <c r="A20" t="s">
        <v>33</v>
      </c>
      <c r="B20" s="21">
        <v>5386</v>
      </c>
      <c r="P20" t="s">
        <v>23</v>
      </c>
      <c r="Q20">
        <v>447924</v>
      </c>
      <c r="R20">
        <v>453328</v>
      </c>
      <c r="S20">
        <f t="shared" si="0"/>
        <v>5404</v>
      </c>
      <c r="T20" s="4">
        <f t="shared" si="1"/>
        <v>1.2064546664166231E-2</v>
      </c>
    </row>
    <row r="21" spans="1:20" x14ac:dyDescent="0.25">
      <c r="A21" t="s">
        <v>37</v>
      </c>
      <c r="B21" s="21">
        <v>4733</v>
      </c>
      <c r="P21" t="s">
        <v>28</v>
      </c>
      <c r="Q21">
        <v>212112</v>
      </c>
      <c r="R21">
        <v>211837</v>
      </c>
      <c r="S21">
        <f t="shared" si="0"/>
        <v>-275</v>
      </c>
      <c r="T21" s="4">
        <f t="shared" si="1"/>
        <v>-1.2964848759146053E-3</v>
      </c>
    </row>
    <row r="22" spans="1:20" x14ac:dyDescent="0.25">
      <c r="A22" t="s">
        <v>34</v>
      </c>
      <c r="B22" s="21">
        <v>4530</v>
      </c>
      <c r="P22" t="s">
        <v>14</v>
      </c>
      <c r="Q22">
        <v>138808</v>
      </c>
      <c r="R22">
        <v>142210</v>
      </c>
      <c r="S22">
        <f t="shared" si="0"/>
        <v>3402</v>
      </c>
      <c r="T22" s="4">
        <f t="shared" si="1"/>
        <v>2.4508673851651119E-2</v>
      </c>
    </row>
    <row r="23" spans="1:20" x14ac:dyDescent="0.25">
      <c r="A23" t="s">
        <v>31</v>
      </c>
      <c r="B23" s="21">
        <v>4430</v>
      </c>
      <c r="P23" t="s">
        <v>42</v>
      </c>
      <c r="Q23">
        <v>1608191</v>
      </c>
      <c r="R23">
        <v>1637084</v>
      </c>
      <c r="S23">
        <f t="shared" si="0"/>
        <v>28893</v>
      </c>
      <c r="T23" s="4">
        <f t="shared" si="1"/>
        <v>1.796614954318243E-2</v>
      </c>
    </row>
    <row r="24" spans="1:20" x14ac:dyDescent="0.25">
      <c r="A24" t="s">
        <v>14</v>
      </c>
      <c r="B24" s="21">
        <v>3402</v>
      </c>
      <c r="P24" t="s">
        <v>19</v>
      </c>
      <c r="Q24">
        <v>215491</v>
      </c>
      <c r="R24">
        <v>215412</v>
      </c>
      <c r="S24">
        <f t="shared" si="0"/>
        <v>-79</v>
      </c>
      <c r="T24" s="4">
        <f t="shared" si="1"/>
        <v>-3.6660463778070973E-4</v>
      </c>
    </row>
    <row r="25" spans="1:20" x14ac:dyDescent="0.25">
      <c r="A25" t="s">
        <v>15</v>
      </c>
      <c r="B25" s="21">
        <v>2746</v>
      </c>
      <c r="P25" t="s">
        <v>34</v>
      </c>
      <c r="Q25">
        <v>620188</v>
      </c>
      <c r="R25">
        <v>624718</v>
      </c>
      <c r="S25">
        <f t="shared" si="0"/>
        <v>4530</v>
      </c>
      <c r="T25" s="4">
        <f t="shared" si="1"/>
        <v>7.3042367798150654E-3</v>
      </c>
    </row>
    <row r="26" spans="1:20" x14ac:dyDescent="0.25">
      <c r="A26" t="s">
        <v>130</v>
      </c>
      <c r="B26" s="21">
        <v>2638</v>
      </c>
      <c r="P26" t="s">
        <v>32</v>
      </c>
      <c r="Q26">
        <v>576858</v>
      </c>
      <c r="R26">
        <v>593984</v>
      </c>
      <c r="S26">
        <f t="shared" si="0"/>
        <v>17126</v>
      </c>
      <c r="T26" s="4">
        <f t="shared" si="1"/>
        <v>2.9688415519937283E-2</v>
      </c>
    </row>
    <row r="27" spans="1:20" x14ac:dyDescent="0.25">
      <c r="A27" t="s">
        <v>36</v>
      </c>
      <c r="B27" s="21">
        <v>2626</v>
      </c>
      <c r="P27" t="s">
        <v>13</v>
      </c>
      <c r="Q27">
        <v>447348</v>
      </c>
      <c r="R27">
        <v>459222</v>
      </c>
      <c r="S27">
        <f t="shared" si="0"/>
        <v>11874</v>
      </c>
      <c r="T27" s="4">
        <f t="shared" si="1"/>
        <v>2.6543093967112741E-2</v>
      </c>
    </row>
    <row r="28" spans="1:20" x14ac:dyDescent="0.25">
      <c r="A28" t="s">
        <v>24</v>
      </c>
      <c r="B28" s="21">
        <v>2411</v>
      </c>
      <c r="P28" t="s">
        <v>33</v>
      </c>
      <c r="Q28">
        <v>439816</v>
      </c>
      <c r="R28">
        <v>445202</v>
      </c>
      <c r="S28">
        <f t="shared" si="0"/>
        <v>5386</v>
      </c>
      <c r="T28" s="4">
        <f t="shared" si="1"/>
        <v>1.2246030158066024E-2</v>
      </c>
    </row>
    <row r="29" spans="1:20" x14ac:dyDescent="0.25">
      <c r="A29" t="s">
        <v>26</v>
      </c>
      <c r="B29" s="21">
        <v>1542</v>
      </c>
      <c r="P29" t="s">
        <v>21</v>
      </c>
      <c r="Q29">
        <v>562199</v>
      </c>
      <c r="R29">
        <v>571139</v>
      </c>
      <c r="S29">
        <f t="shared" si="0"/>
        <v>8940</v>
      </c>
      <c r="T29" s="4">
        <f t="shared" si="1"/>
        <v>1.5901842585988257E-2</v>
      </c>
    </row>
    <row r="30" spans="1:20" x14ac:dyDescent="0.25">
      <c r="A30" t="s">
        <v>131</v>
      </c>
      <c r="B30" s="21">
        <v>1364</v>
      </c>
      <c r="P30" t="s">
        <v>35</v>
      </c>
      <c r="Q30">
        <v>607140</v>
      </c>
      <c r="R30">
        <v>623110</v>
      </c>
      <c r="S30">
        <f t="shared" si="0"/>
        <v>15970</v>
      </c>
      <c r="T30" s="4">
        <f t="shared" si="1"/>
        <v>2.6303653193662013E-2</v>
      </c>
    </row>
    <row r="31" spans="1:20" x14ac:dyDescent="0.25">
      <c r="A31" t="s">
        <v>16</v>
      </c>
      <c r="B31" s="21">
        <v>610</v>
      </c>
      <c r="P31" t="s">
        <v>30</v>
      </c>
      <c r="Q31">
        <v>165576</v>
      </c>
      <c r="R31">
        <v>166176</v>
      </c>
      <c r="S31">
        <f t="shared" si="0"/>
        <v>600</v>
      </c>
      <c r="T31" s="4">
        <f t="shared" si="1"/>
        <v>3.6237135816785671E-3</v>
      </c>
    </row>
    <row r="32" spans="1:20" x14ac:dyDescent="0.25">
      <c r="A32" t="s">
        <v>30</v>
      </c>
      <c r="B32" s="21">
        <v>600</v>
      </c>
      <c r="P32" t="s">
        <v>40</v>
      </c>
      <c r="Q32">
        <v>674263</v>
      </c>
      <c r="R32">
        <v>682122</v>
      </c>
      <c r="S32">
        <f t="shared" si="0"/>
        <v>7859</v>
      </c>
      <c r="T32" s="4">
        <f t="shared" si="1"/>
        <v>1.1655689248853962E-2</v>
      </c>
    </row>
    <row r="33" spans="1:20" x14ac:dyDescent="0.25">
      <c r="A33" t="s">
        <v>22</v>
      </c>
      <c r="B33" s="21">
        <v>451</v>
      </c>
      <c r="P33" t="s">
        <v>22</v>
      </c>
      <c r="Q33">
        <v>100979</v>
      </c>
      <c r="R33">
        <v>101430</v>
      </c>
      <c r="S33">
        <f t="shared" si="0"/>
        <v>451</v>
      </c>
      <c r="T33" s="4">
        <f t="shared" si="1"/>
        <v>4.4662751661237454E-3</v>
      </c>
    </row>
    <row r="34" spans="1:20" x14ac:dyDescent="0.25">
      <c r="A34" t="s">
        <v>19</v>
      </c>
      <c r="B34" s="21">
        <v>-79</v>
      </c>
      <c r="P34" t="s">
        <v>129</v>
      </c>
      <c r="Q34">
        <v>752659</v>
      </c>
      <c r="R34">
        <v>758796</v>
      </c>
      <c r="S34">
        <f t="shared" si="0"/>
        <v>6137</v>
      </c>
      <c r="T34" s="4">
        <f t="shared" si="1"/>
        <v>8.1537588735403066E-3</v>
      </c>
    </row>
    <row r="35" spans="1:20" x14ac:dyDescent="0.25">
      <c r="A35" t="s">
        <v>28</v>
      </c>
      <c r="B35" s="21">
        <v>-275</v>
      </c>
      <c r="P35" t="s">
        <v>130</v>
      </c>
      <c r="Q35">
        <v>374432</v>
      </c>
      <c r="R35">
        <v>377070</v>
      </c>
      <c r="S35">
        <f t="shared" si="0"/>
        <v>2638</v>
      </c>
      <c r="T35" s="4">
        <f t="shared" si="1"/>
        <v>7.045338005298607E-3</v>
      </c>
    </row>
    <row r="36" spans="1:20" x14ac:dyDescent="0.25">
      <c r="A36" t="s">
        <v>17</v>
      </c>
      <c r="B36" s="21">
        <v>-3626</v>
      </c>
      <c r="P36" t="s">
        <v>131</v>
      </c>
      <c r="Q36">
        <v>185244</v>
      </c>
      <c r="R36">
        <v>186608</v>
      </c>
      <c r="S36">
        <f t="shared" si="0"/>
        <v>1364</v>
      </c>
      <c r="T36" s="4">
        <f t="shared" si="1"/>
        <v>7.3632614281704534E-3</v>
      </c>
    </row>
    <row r="37" spans="1:20" x14ac:dyDescent="0.25">
      <c r="A37" t="s">
        <v>18</v>
      </c>
      <c r="B37" s="21">
        <v>-4412</v>
      </c>
      <c r="P37" t="s">
        <v>132</v>
      </c>
      <c r="Q37">
        <v>20079365</v>
      </c>
      <c r="R37">
        <v>20299993</v>
      </c>
      <c r="S37">
        <f t="shared" si="0"/>
        <v>220628</v>
      </c>
      <c r="T37" s="4">
        <f t="shared" si="1"/>
        <v>1.0987797671888622E-2</v>
      </c>
    </row>
    <row r="38" spans="1:20" x14ac:dyDescent="0.25">
      <c r="A38" t="s">
        <v>132</v>
      </c>
      <c r="B38">
        <v>220628</v>
      </c>
    </row>
  </sheetData>
  <autoFilter ref="A5:B37">
    <sortState ref="A6:B37">
      <sortCondition descending="1" ref="B5:B37"/>
    </sortState>
  </autoFilter>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8"/>
  <sheetViews>
    <sheetView workbookViewId="0">
      <selection activeCell="I19" sqref="I19"/>
    </sheetView>
  </sheetViews>
  <sheetFormatPr baseColWidth="10" defaultRowHeight="15" x14ac:dyDescent="0.25"/>
  <cols>
    <col min="1" max="1" width="29.28515625" customWidth="1"/>
    <col min="2" max="2" width="11" customWidth="1"/>
    <col min="3" max="3" width="10" customWidth="1"/>
    <col min="4" max="4" width="11.85546875" customWidth="1"/>
    <col min="5" max="5" width="11" customWidth="1"/>
    <col min="6" max="6" width="15.85546875" customWidth="1"/>
    <col min="9" max="9" width="21.140625" customWidth="1"/>
    <col min="12" max="12" width="12.7109375" bestFit="1" customWidth="1"/>
  </cols>
  <sheetData>
    <row r="3" spans="1:14" x14ac:dyDescent="0.25">
      <c r="C3" s="5"/>
    </row>
    <row r="4" spans="1:14" x14ac:dyDescent="0.25">
      <c r="C4" s="3"/>
    </row>
    <row r="5" spans="1:14" x14ac:dyDescent="0.25">
      <c r="A5" s="42" t="s">
        <v>210</v>
      </c>
      <c r="B5" s="42"/>
      <c r="C5" s="42"/>
      <c r="D5" s="42"/>
      <c r="E5" s="42"/>
      <c r="F5" s="42"/>
    </row>
    <row r="6" spans="1:14" ht="60" x14ac:dyDescent="0.25">
      <c r="A6" s="43" t="s">
        <v>211</v>
      </c>
      <c r="B6" s="43" t="s">
        <v>212</v>
      </c>
      <c r="C6" s="43" t="s">
        <v>213</v>
      </c>
      <c r="D6" s="43" t="s">
        <v>214</v>
      </c>
      <c r="E6" s="43" t="s">
        <v>215</v>
      </c>
      <c r="F6" s="44" t="s">
        <v>216</v>
      </c>
    </row>
    <row r="7" spans="1:14" ht="25.5" x14ac:dyDescent="0.25">
      <c r="A7" s="45" t="s">
        <v>217</v>
      </c>
      <c r="B7" s="46">
        <v>107717</v>
      </c>
      <c r="C7" s="46">
        <v>109824</v>
      </c>
      <c r="D7" s="46">
        <f>C7-B7</f>
        <v>2107</v>
      </c>
      <c r="E7" s="47">
        <f>C7/B7-1</f>
        <v>1.9560515053334226E-2</v>
      </c>
      <c r="F7" s="47">
        <f>D7/$D$15</f>
        <v>0.15421210568689162</v>
      </c>
      <c r="I7" s="48" t="s">
        <v>218</v>
      </c>
      <c r="J7">
        <v>68429</v>
      </c>
      <c r="K7">
        <v>41395</v>
      </c>
      <c r="L7" s="5">
        <f>J7+K7</f>
        <v>109824</v>
      </c>
    </row>
    <row r="8" spans="1:14" ht="16.899999999999999" customHeight="1" x14ac:dyDescent="0.25">
      <c r="A8" s="49" t="s">
        <v>136</v>
      </c>
      <c r="B8" s="46">
        <v>354545</v>
      </c>
      <c r="C8" s="46">
        <v>354178</v>
      </c>
      <c r="D8" s="46">
        <f t="shared" ref="D8:D15" si="0">C8-B8</f>
        <v>-367</v>
      </c>
      <c r="E8" s="47">
        <f t="shared" ref="E8:E15" si="1">C8/B8-1</f>
        <v>-1.0351295322172938E-3</v>
      </c>
      <c r="F8" s="47">
        <f t="shared" ref="F8:F15" si="2">D8/$D$15</f>
        <v>-2.6860865110151504E-2</v>
      </c>
      <c r="I8" s="48" t="s">
        <v>219</v>
      </c>
      <c r="J8">
        <v>354178</v>
      </c>
      <c r="K8">
        <v>0</v>
      </c>
      <c r="L8" s="5">
        <f t="shared" ref="L8:L16" si="3">J8+K8</f>
        <v>354178</v>
      </c>
    </row>
    <row r="9" spans="1:14" ht="16.899999999999999" customHeight="1" x14ac:dyDescent="0.25">
      <c r="A9" s="49" t="s">
        <v>220</v>
      </c>
      <c r="B9" s="46">
        <v>147313</v>
      </c>
      <c r="C9" s="46">
        <v>149137</v>
      </c>
      <c r="D9" s="46">
        <f t="shared" si="0"/>
        <v>1824</v>
      </c>
      <c r="E9" s="47">
        <f t="shared" si="1"/>
        <v>1.2381799298093243E-2</v>
      </c>
      <c r="F9" s="47">
        <f t="shared" si="2"/>
        <v>0.13349923150113446</v>
      </c>
      <c r="I9" s="48" t="s">
        <v>221</v>
      </c>
      <c r="J9">
        <v>9537</v>
      </c>
      <c r="K9">
        <v>0</v>
      </c>
      <c r="L9" s="5">
        <f t="shared" si="3"/>
        <v>9537</v>
      </c>
    </row>
    <row r="10" spans="1:14" ht="25.5" x14ac:dyDescent="0.25">
      <c r="A10" s="45" t="s">
        <v>222</v>
      </c>
      <c r="B10" s="46">
        <v>9448</v>
      </c>
      <c r="C10" s="46">
        <v>9537</v>
      </c>
      <c r="D10" s="46">
        <f t="shared" si="0"/>
        <v>89</v>
      </c>
      <c r="E10" s="47">
        <f t="shared" si="1"/>
        <v>9.419983065199089E-3</v>
      </c>
      <c r="F10" s="47">
        <f t="shared" si="2"/>
        <v>6.5139427651321087E-3</v>
      </c>
      <c r="I10" s="48" t="s">
        <v>223</v>
      </c>
      <c r="J10">
        <v>149137</v>
      </c>
      <c r="K10">
        <v>0</v>
      </c>
      <c r="L10" s="5">
        <f t="shared" si="3"/>
        <v>149137</v>
      </c>
    </row>
    <row r="11" spans="1:14" ht="16.899999999999999" customHeight="1" x14ac:dyDescent="0.25">
      <c r="A11" s="49" t="s">
        <v>224</v>
      </c>
      <c r="B11" s="46">
        <v>454528</v>
      </c>
      <c r="C11" s="46">
        <v>457311</v>
      </c>
      <c r="D11" s="46">
        <f t="shared" si="0"/>
        <v>2783</v>
      </c>
      <c r="E11" s="47">
        <f t="shared" si="1"/>
        <v>6.122835116868508E-3</v>
      </c>
      <c r="F11" s="47">
        <f t="shared" si="2"/>
        <v>0.20368879455463662</v>
      </c>
      <c r="I11" s="48" t="s">
        <v>225</v>
      </c>
      <c r="J11">
        <v>457012</v>
      </c>
      <c r="K11">
        <v>299</v>
      </c>
      <c r="L11" s="5">
        <f t="shared" si="3"/>
        <v>457311</v>
      </c>
    </row>
    <row r="12" spans="1:14" ht="16.899999999999999" customHeight="1" x14ac:dyDescent="0.25">
      <c r="A12" s="49" t="s">
        <v>226</v>
      </c>
      <c r="B12" s="46">
        <v>2716</v>
      </c>
      <c r="C12" s="46">
        <v>2777</v>
      </c>
      <c r="D12" s="46">
        <f t="shared" si="0"/>
        <v>61</v>
      </c>
      <c r="E12" s="47">
        <f t="shared" si="1"/>
        <v>2.2459499263622895E-2</v>
      </c>
      <c r="F12" s="47">
        <f t="shared" si="2"/>
        <v>4.4646124570006584E-3</v>
      </c>
      <c r="I12" s="48" t="s">
        <v>227</v>
      </c>
      <c r="J12">
        <v>2777</v>
      </c>
      <c r="K12">
        <v>0</v>
      </c>
      <c r="L12" s="5">
        <f t="shared" si="3"/>
        <v>2777</v>
      </c>
    </row>
    <row r="13" spans="1:14" ht="16.899999999999999" customHeight="1" x14ac:dyDescent="0.25">
      <c r="A13" s="49" t="s">
        <v>141</v>
      </c>
      <c r="B13" s="46">
        <v>619635</v>
      </c>
      <c r="C13" s="46">
        <v>626050</v>
      </c>
      <c r="D13" s="46">
        <f t="shared" si="0"/>
        <v>6415</v>
      </c>
      <c r="E13" s="47">
        <f t="shared" si="1"/>
        <v>1.0352869027734135E-2</v>
      </c>
      <c r="F13" s="47">
        <f t="shared" si="2"/>
        <v>0.46951621166654467</v>
      </c>
      <c r="I13" s="48" t="s">
        <v>228</v>
      </c>
      <c r="J13">
        <v>359630</v>
      </c>
      <c r="K13">
        <v>0</v>
      </c>
      <c r="L13" s="5">
        <f t="shared" si="3"/>
        <v>359630</v>
      </c>
    </row>
    <row r="14" spans="1:14" ht="16.899999999999999" customHeight="1" x14ac:dyDescent="0.25">
      <c r="A14" s="49" t="s">
        <v>229</v>
      </c>
      <c r="B14" s="46">
        <v>82668</v>
      </c>
      <c r="C14" s="46">
        <v>83419</v>
      </c>
      <c r="D14" s="46">
        <f t="shared" si="0"/>
        <v>751</v>
      </c>
      <c r="E14" s="47">
        <f t="shared" si="1"/>
        <v>9.0845308946629899E-3</v>
      </c>
      <c r="F14" s="47">
        <f t="shared" si="2"/>
        <v>5.4965966478811391E-2</v>
      </c>
      <c r="I14" s="48" t="s">
        <v>230</v>
      </c>
      <c r="J14">
        <v>266420</v>
      </c>
      <c r="K14">
        <v>0</v>
      </c>
      <c r="L14" s="5">
        <f t="shared" si="3"/>
        <v>266420</v>
      </c>
      <c r="N14" s="3">
        <f>L14+L13</f>
        <v>626050</v>
      </c>
    </row>
    <row r="15" spans="1:14" ht="21" customHeight="1" x14ac:dyDescent="0.25">
      <c r="A15" s="50" t="s">
        <v>231</v>
      </c>
      <c r="B15" s="51">
        <f>SUM(B7:B14)</f>
        <v>1778570</v>
      </c>
      <c r="C15" s="51">
        <f>SUM(C7:C14)</f>
        <v>1792233</v>
      </c>
      <c r="D15" s="51">
        <f t="shared" si="0"/>
        <v>13663</v>
      </c>
      <c r="E15" s="52">
        <f t="shared" si="1"/>
        <v>7.6820142024209837E-3</v>
      </c>
      <c r="F15" s="52">
        <f t="shared" si="2"/>
        <v>1</v>
      </c>
      <c r="I15" s="48" t="s">
        <v>232</v>
      </c>
      <c r="J15">
        <v>83419</v>
      </c>
      <c r="K15">
        <v>0</v>
      </c>
      <c r="L15" s="5">
        <f t="shared" si="3"/>
        <v>83419</v>
      </c>
    </row>
    <row r="16" spans="1:14" x14ac:dyDescent="0.25">
      <c r="A16" s="53"/>
      <c r="B16" s="53"/>
      <c r="C16" s="53"/>
      <c r="D16" s="53"/>
      <c r="E16" s="53"/>
      <c r="F16" s="53"/>
      <c r="I16" s="54" t="s">
        <v>233</v>
      </c>
      <c r="J16" s="55">
        <v>1750539</v>
      </c>
      <c r="K16" s="55">
        <v>41694</v>
      </c>
      <c r="L16" s="5">
        <f t="shared" si="3"/>
        <v>1792233</v>
      </c>
      <c r="M16" s="5">
        <v>1792233</v>
      </c>
    </row>
    <row r="17" spans="1:6" x14ac:dyDescent="0.25">
      <c r="A17" s="56" t="s">
        <v>234</v>
      </c>
      <c r="B17" s="42"/>
      <c r="C17" s="42"/>
      <c r="D17" s="42"/>
      <c r="E17" s="42"/>
      <c r="F17" s="42"/>
    </row>
    <row r="18" spans="1:6" ht="60" x14ac:dyDescent="0.25">
      <c r="A18" s="57" t="s">
        <v>211</v>
      </c>
      <c r="B18" s="57" t="s">
        <v>235</v>
      </c>
      <c r="C18" s="57" t="s">
        <v>213</v>
      </c>
      <c r="D18" s="57" t="s">
        <v>214</v>
      </c>
      <c r="E18" s="57" t="s">
        <v>236</v>
      </c>
      <c r="F18" s="58" t="s">
        <v>216</v>
      </c>
    </row>
    <row r="19" spans="1:6" ht="25.5" x14ac:dyDescent="0.25">
      <c r="A19" s="45" t="s">
        <v>217</v>
      </c>
      <c r="B19" s="46">
        <v>104065</v>
      </c>
      <c r="C19" s="46">
        <v>109824</v>
      </c>
      <c r="D19" s="46">
        <f>C19-B19</f>
        <v>5759</v>
      </c>
      <c r="E19" s="47">
        <f>C19/B19-1</f>
        <v>5.5340412242348425E-2</v>
      </c>
      <c r="F19" s="47">
        <f>D19/$D$27</f>
        <v>0.1843883072391381</v>
      </c>
    </row>
    <row r="20" spans="1:6" ht="16.899999999999999" customHeight="1" x14ac:dyDescent="0.25">
      <c r="A20" s="49" t="s">
        <v>136</v>
      </c>
      <c r="B20" s="46">
        <v>354114</v>
      </c>
      <c r="C20" s="46">
        <v>354178</v>
      </c>
      <c r="D20" s="46">
        <f t="shared" ref="D20:D27" si="4">C20-B20</f>
        <v>64</v>
      </c>
      <c r="E20" s="47">
        <f>C20/B20-1</f>
        <v>1.8073275837715563E-4</v>
      </c>
      <c r="F20" s="47">
        <f t="shared" ref="F20:F27" si="5">D20/$D$27</f>
        <v>2.0491147184068135E-3</v>
      </c>
    </row>
    <row r="21" spans="1:6" ht="16.899999999999999" customHeight="1" x14ac:dyDescent="0.25">
      <c r="A21" s="49" t="s">
        <v>220</v>
      </c>
      <c r="B21" s="46">
        <v>141254</v>
      </c>
      <c r="C21" s="46">
        <v>149137</v>
      </c>
      <c r="D21" s="46">
        <f t="shared" si="4"/>
        <v>7883</v>
      </c>
      <c r="E21" s="47">
        <f t="shared" ref="E21:E26" si="6">C21/B21-1</f>
        <v>5.5807269174678265E-2</v>
      </c>
      <c r="F21" s="47">
        <f t="shared" si="5"/>
        <v>0.25239330195626419</v>
      </c>
    </row>
    <row r="22" spans="1:6" ht="25.5" x14ac:dyDescent="0.25">
      <c r="A22" s="45" t="s">
        <v>222</v>
      </c>
      <c r="B22" s="46">
        <v>9458</v>
      </c>
      <c r="C22" s="46">
        <v>9537</v>
      </c>
      <c r="D22" s="46">
        <f t="shared" si="4"/>
        <v>79</v>
      </c>
      <c r="E22" s="47">
        <f>C22/B22-1</f>
        <v>8.3527172763797619E-3</v>
      </c>
      <c r="F22" s="47">
        <f t="shared" si="5"/>
        <v>2.52937598053341E-3</v>
      </c>
    </row>
    <row r="23" spans="1:6" ht="16.899999999999999" customHeight="1" x14ac:dyDescent="0.25">
      <c r="A23" s="49" t="s">
        <v>224</v>
      </c>
      <c r="B23" s="46">
        <v>452017</v>
      </c>
      <c r="C23" s="46">
        <v>457311</v>
      </c>
      <c r="D23" s="46">
        <f t="shared" si="4"/>
        <v>5294</v>
      </c>
      <c r="E23" s="47">
        <f t="shared" si="6"/>
        <v>1.171194888687821E-2</v>
      </c>
      <c r="F23" s="47">
        <f t="shared" si="5"/>
        <v>0.16950020811321359</v>
      </c>
    </row>
    <row r="24" spans="1:6" ht="16.899999999999999" customHeight="1" x14ac:dyDescent="0.25">
      <c r="A24" s="49" t="s">
        <v>226</v>
      </c>
      <c r="B24" s="46">
        <v>2703</v>
      </c>
      <c r="C24" s="46">
        <v>2777</v>
      </c>
      <c r="D24" s="46">
        <f t="shared" si="4"/>
        <v>74</v>
      </c>
      <c r="E24" s="47">
        <f t="shared" si="6"/>
        <v>2.7376988531261581E-2</v>
      </c>
      <c r="F24" s="47">
        <f t="shared" si="5"/>
        <v>2.3692888931578777E-3</v>
      </c>
    </row>
    <row r="25" spans="1:6" ht="16.899999999999999" customHeight="1" x14ac:dyDescent="0.25">
      <c r="A25" s="49" t="s">
        <v>141</v>
      </c>
      <c r="B25" s="46">
        <v>614655</v>
      </c>
      <c r="C25" s="46">
        <v>626050</v>
      </c>
      <c r="D25" s="46">
        <f t="shared" si="4"/>
        <v>11395</v>
      </c>
      <c r="E25" s="47">
        <f t="shared" si="6"/>
        <v>1.8538855130113552E-2</v>
      </c>
      <c r="F25" s="47">
        <f t="shared" si="5"/>
        <v>0.36483847212883808</v>
      </c>
    </row>
    <row r="26" spans="1:6" ht="16.899999999999999" customHeight="1" x14ac:dyDescent="0.25">
      <c r="A26" s="49" t="s">
        <v>229</v>
      </c>
      <c r="B26" s="46">
        <v>82734</v>
      </c>
      <c r="C26" s="46">
        <v>83419</v>
      </c>
      <c r="D26" s="46">
        <f t="shared" si="4"/>
        <v>685</v>
      </c>
      <c r="E26" s="47">
        <f t="shared" si="6"/>
        <v>8.2795464984166678E-3</v>
      </c>
      <c r="F26" s="47">
        <f t="shared" si="5"/>
        <v>2.1931930970447922E-2</v>
      </c>
    </row>
    <row r="27" spans="1:6" ht="19.899999999999999" customHeight="1" x14ac:dyDescent="0.25">
      <c r="A27" s="50" t="s">
        <v>231</v>
      </c>
      <c r="B27" s="51">
        <f t="shared" ref="B27" si="7">SUM(B19:B26)</f>
        <v>1761000</v>
      </c>
      <c r="C27" s="51">
        <f>SUM(C19:C26)</f>
        <v>1792233</v>
      </c>
      <c r="D27" s="51">
        <f t="shared" si="4"/>
        <v>31233</v>
      </c>
      <c r="E27" s="52">
        <f>C27/B27-1</f>
        <v>1.7735945485519489E-2</v>
      </c>
      <c r="F27" s="52">
        <f t="shared" si="5"/>
        <v>1</v>
      </c>
    </row>
    <row r="30" spans="1:6" x14ac:dyDescent="0.25">
      <c r="B30" s="59" t="s">
        <v>212</v>
      </c>
    </row>
    <row r="31" spans="1:6" ht="22.5" x14ac:dyDescent="0.25">
      <c r="A31" s="60" t="s">
        <v>217</v>
      </c>
      <c r="B31" s="61">
        <v>107717</v>
      </c>
    </row>
    <row r="32" spans="1:6" x14ac:dyDescent="0.25">
      <c r="A32" s="62" t="s">
        <v>136</v>
      </c>
      <c r="B32" s="61">
        <v>354545</v>
      </c>
    </row>
    <row r="33" spans="1:2" x14ac:dyDescent="0.25">
      <c r="A33" s="62" t="s">
        <v>220</v>
      </c>
      <c r="B33" s="61">
        <v>147313</v>
      </c>
    </row>
    <row r="34" spans="1:2" x14ac:dyDescent="0.25">
      <c r="A34" s="62" t="s">
        <v>237</v>
      </c>
      <c r="B34" s="61">
        <v>9448</v>
      </c>
    </row>
    <row r="35" spans="1:2" x14ac:dyDescent="0.25">
      <c r="A35" s="62" t="s">
        <v>224</v>
      </c>
      <c r="B35" s="61">
        <v>454528</v>
      </c>
    </row>
    <row r="36" spans="1:2" x14ac:dyDescent="0.25">
      <c r="A36" s="62" t="s">
        <v>226</v>
      </c>
      <c r="B36" s="61">
        <v>2716</v>
      </c>
    </row>
    <row r="37" spans="1:2" x14ac:dyDescent="0.25">
      <c r="A37" s="62" t="s">
        <v>141</v>
      </c>
      <c r="B37" s="61">
        <v>619635</v>
      </c>
    </row>
    <row r="38" spans="1:2" x14ac:dyDescent="0.25">
      <c r="A38" s="62" t="s">
        <v>229</v>
      </c>
      <c r="B38" s="61">
        <v>82668</v>
      </c>
    </row>
  </sheetData>
  <pageMargins left="0.7" right="0.7" top="0.75" bottom="0.75" header="0.3" footer="0.3"/>
  <pageSetup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A2"/>
    </sheetView>
  </sheetViews>
  <sheetFormatPr baseColWidth="10" defaultColWidth="9.140625" defaultRowHeight="15" x14ac:dyDescent="0.25"/>
  <cols>
    <col min="1" max="1" width="9.140625" style="67"/>
    <col min="2" max="2" width="80.7109375" style="67" customWidth="1"/>
    <col min="3" max="5" width="16.7109375" style="67" customWidth="1"/>
    <col min="6" max="16384" width="9.140625" style="67"/>
  </cols>
  <sheetData>
    <row r="1" spans="1:5" x14ac:dyDescent="0.25">
      <c r="A1" s="67" t="s">
        <v>521</v>
      </c>
    </row>
    <row r="2" spans="1:5" x14ac:dyDescent="0.25">
      <c r="A2" s="67" t="s">
        <v>520</v>
      </c>
    </row>
    <row r="5" spans="1:5" ht="30" x14ac:dyDescent="0.25">
      <c r="B5" s="87" t="s">
        <v>47</v>
      </c>
      <c r="C5" s="87" t="s">
        <v>519</v>
      </c>
      <c r="D5" s="87" t="s">
        <v>518</v>
      </c>
      <c r="E5" s="87" t="s">
        <v>517</v>
      </c>
    </row>
    <row r="6" spans="1:5" x14ac:dyDescent="0.25">
      <c r="B6" s="83" t="s">
        <v>516</v>
      </c>
      <c r="C6" s="81">
        <v>0.313</v>
      </c>
      <c r="D6" s="82">
        <v>91</v>
      </c>
      <c r="E6" s="81">
        <v>1E-3</v>
      </c>
    </row>
    <row r="7" spans="1:5" x14ac:dyDescent="0.25">
      <c r="B7" s="86" t="s">
        <v>515</v>
      </c>
      <c r="C7" s="84">
        <v>0.14799999999999999</v>
      </c>
      <c r="D7" s="85">
        <v>2765</v>
      </c>
      <c r="E7" s="84">
        <v>5.6000000000000001E-2</v>
      </c>
    </row>
    <row r="8" spans="1:5" x14ac:dyDescent="0.25">
      <c r="B8" s="83" t="s">
        <v>514</v>
      </c>
      <c r="C8" s="81">
        <v>0.14499999999999999</v>
      </c>
      <c r="D8" s="82">
        <v>-194</v>
      </c>
      <c r="E8" s="81">
        <v>-4.0000000000000001E-3</v>
      </c>
    </row>
    <row r="9" spans="1:5" x14ac:dyDescent="0.25">
      <c r="B9" s="86" t="s">
        <v>513</v>
      </c>
      <c r="C9" s="84">
        <v>0.107</v>
      </c>
      <c r="D9" s="85">
        <v>1321</v>
      </c>
      <c r="E9" s="84">
        <v>3.5999999999999997E-2</v>
      </c>
    </row>
    <row r="10" spans="1:5" ht="30" x14ac:dyDescent="0.25">
      <c r="B10" s="83" t="s">
        <v>512</v>
      </c>
      <c r="C10" s="81">
        <v>6.6000000000000003E-2</v>
      </c>
      <c r="D10" s="82">
        <v>-1791</v>
      </c>
      <c r="E10" s="81">
        <v>-7.1999999999999995E-2</v>
      </c>
    </row>
    <row r="11" spans="1:5" x14ac:dyDescent="0.25">
      <c r="B11" s="86" t="s">
        <v>511</v>
      </c>
      <c r="C11" s="84">
        <v>4.7E-2</v>
      </c>
      <c r="D11" s="85">
        <v>704</v>
      </c>
      <c r="E11" s="84">
        <v>4.3999999999999997E-2</v>
      </c>
    </row>
    <row r="12" spans="1:5" x14ac:dyDescent="0.25">
      <c r="B12" s="83" t="s">
        <v>510</v>
      </c>
      <c r="C12" s="81">
        <v>4.5999999999999999E-2</v>
      </c>
      <c r="D12" s="82">
        <v>-1161</v>
      </c>
      <c r="E12" s="81">
        <v>-6.7000000000000004E-2</v>
      </c>
    </row>
    <row r="13" spans="1:5" x14ac:dyDescent="0.25">
      <c r="B13" s="86" t="s">
        <v>509</v>
      </c>
      <c r="C13" s="84">
        <v>2.9000000000000001E-2</v>
      </c>
      <c r="D13" s="85">
        <v>-47</v>
      </c>
      <c r="E13" s="84">
        <v>-5.0000000000000001E-3</v>
      </c>
    </row>
    <row r="14" spans="1:5" x14ac:dyDescent="0.25">
      <c r="B14" s="83" t="s">
        <v>508</v>
      </c>
      <c r="C14" s="81">
        <v>1.7000000000000001E-2</v>
      </c>
      <c r="D14" s="82">
        <v>-35</v>
      </c>
      <c r="E14" s="81">
        <v>-6.0000000000000001E-3</v>
      </c>
    </row>
    <row r="15" spans="1:5" x14ac:dyDescent="0.25">
      <c r="B15" s="86" t="s">
        <v>507</v>
      </c>
      <c r="C15" s="84">
        <v>1.7000000000000001E-2</v>
      </c>
      <c r="D15" s="85">
        <v>-11</v>
      </c>
      <c r="E15" s="84">
        <v>-2E-3</v>
      </c>
    </row>
    <row r="16" spans="1:5" x14ac:dyDescent="0.25">
      <c r="B16" s="83" t="s">
        <v>506</v>
      </c>
      <c r="C16" s="81">
        <v>6.6000000000000003E-2</v>
      </c>
      <c r="D16" s="82">
        <v>-1115</v>
      </c>
      <c r="E16" s="81">
        <v>-4.5999999999999999E-2</v>
      </c>
    </row>
    <row r="17" spans="2:5" x14ac:dyDescent="0.25">
      <c r="B17" s="80" t="s">
        <v>231</v>
      </c>
      <c r="C17" s="78">
        <v>1</v>
      </c>
      <c r="D17" s="79">
        <v>527</v>
      </c>
      <c r="E17" s="78">
        <v>1E-3</v>
      </c>
    </row>
    <row r="19" spans="2:5" x14ac:dyDescent="0.25">
      <c r="B19" s="67" t="s">
        <v>505</v>
      </c>
    </row>
  </sheetData>
  <pageMargins left="0.7" right="0.7" top="0.75" bottom="0.75" header="0.3" footer="0.3"/>
  <pageSetup paperSize="9"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A2"/>
    </sheetView>
  </sheetViews>
  <sheetFormatPr baseColWidth="10" defaultColWidth="9.140625" defaultRowHeight="15" x14ac:dyDescent="0.25"/>
  <cols>
    <col min="1" max="1" width="9.140625" style="67"/>
    <col min="2" max="2" width="80.7109375" style="67" customWidth="1"/>
    <col min="3" max="5" width="16.7109375" style="67" customWidth="1"/>
    <col min="6" max="16384" width="9.140625" style="67"/>
  </cols>
  <sheetData>
    <row r="1" spans="1:5" x14ac:dyDescent="0.25">
      <c r="A1" s="67" t="s">
        <v>525</v>
      </c>
    </row>
    <row r="2" spans="1:5" x14ac:dyDescent="0.25">
      <c r="A2" s="67" t="s">
        <v>520</v>
      </c>
    </row>
    <row r="5" spans="1:5" ht="30" x14ac:dyDescent="0.25">
      <c r="B5" s="87" t="s">
        <v>47</v>
      </c>
      <c r="C5" s="87" t="s">
        <v>519</v>
      </c>
      <c r="D5" s="87" t="s">
        <v>518</v>
      </c>
      <c r="E5" s="87" t="s">
        <v>517</v>
      </c>
    </row>
    <row r="6" spans="1:5" ht="30" x14ac:dyDescent="0.25">
      <c r="B6" s="83" t="s">
        <v>512</v>
      </c>
      <c r="C6" s="81">
        <v>0.24399999999999999</v>
      </c>
      <c r="D6" s="82">
        <v>4203</v>
      </c>
      <c r="E6" s="81">
        <v>0.08</v>
      </c>
    </row>
    <row r="7" spans="1:5" x14ac:dyDescent="0.25">
      <c r="B7" s="86" t="s">
        <v>516</v>
      </c>
      <c r="C7" s="84">
        <v>0.20799999999999999</v>
      </c>
      <c r="D7" s="85">
        <v>1332</v>
      </c>
      <c r="E7" s="84">
        <v>2.8000000000000001E-2</v>
      </c>
    </row>
    <row r="8" spans="1:5" x14ac:dyDescent="0.25">
      <c r="B8" s="83" t="s">
        <v>514</v>
      </c>
      <c r="C8" s="81">
        <v>0.106</v>
      </c>
      <c r="D8" s="82">
        <v>721</v>
      </c>
      <c r="E8" s="81">
        <v>0.03</v>
      </c>
    </row>
    <row r="9" spans="1:5" x14ac:dyDescent="0.25">
      <c r="B9" s="86" t="s">
        <v>513</v>
      </c>
      <c r="C9" s="84">
        <v>8.2000000000000003E-2</v>
      </c>
      <c r="D9" s="85">
        <v>1190</v>
      </c>
      <c r="E9" s="84">
        <v>6.7000000000000004E-2</v>
      </c>
    </row>
    <row r="10" spans="1:5" x14ac:dyDescent="0.25">
      <c r="B10" s="83" t="s">
        <v>510</v>
      </c>
      <c r="C10" s="81">
        <v>7.8E-2</v>
      </c>
      <c r="D10" s="82">
        <v>640</v>
      </c>
      <c r="E10" s="81">
        <v>3.6999999999999998E-2</v>
      </c>
    </row>
    <row r="11" spans="1:5" x14ac:dyDescent="0.25">
      <c r="B11" s="86" t="s">
        <v>511</v>
      </c>
      <c r="C11" s="84">
        <v>6.3E-2</v>
      </c>
      <c r="D11" s="85">
        <v>-83</v>
      </c>
      <c r="E11" s="84">
        <v>-6.0000000000000001E-3</v>
      </c>
    </row>
    <row r="12" spans="1:5" x14ac:dyDescent="0.25">
      <c r="B12" s="83" t="s">
        <v>515</v>
      </c>
      <c r="C12" s="81">
        <v>5.8000000000000003E-2</v>
      </c>
      <c r="D12" s="82">
        <v>-735</v>
      </c>
      <c r="E12" s="81">
        <v>-5.0999999999999997E-2</v>
      </c>
    </row>
    <row r="13" spans="1:5" x14ac:dyDescent="0.25">
      <c r="B13" s="86" t="s">
        <v>524</v>
      </c>
      <c r="C13" s="84">
        <v>2.4E-2</v>
      </c>
      <c r="D13" s="85">
        <v>556</v>
      </c>
      <c r="E13" s="84">
        <v>0.109</v>
      </c>
    </row>
    <row r="14" spans="1:5" ht="30" x14ac:dyDescent="0.25">
      <c r="B14" s="83" t="s">
        <v>523</v>
      </c>
      <c r="C14" s="81">
        <v>2.3E-2</v>
      </c>
      <c r="D14" s="82">
        <v>-161</v>
      </c>
      <c r="E14" s="81">
        <v>-0.03</v>
      </c>
    </row>
    <row r="15" spans="1:5" x14ac:dyDescent="0.25">
      <c r="B15" s="86" t="s">
        <v>509</v>
      </c>
      <c r="C15" s="84">
        <v>1.6E-2</v>
      </c>
      <c r="D15" s="85">
        <v>12</v>
      </c>
      <c r="E15" s="84">
        <v>3.0000000000000001E-3</v>
      </c>
    </row>
    <row r="16" spans="1:5" x14ac:dyDescent="0.25">
      <c r="B16" s="83" t="s">
        <v>506</v>
      </c>
      <c r="C16" s="81">
        <v>9.8000000000000004E-2</v>
      </c>
      <c r="D16" s="82">
        <v>-115</v>
      </c>
      <c r="E16" s="81">
        <v>-5.0000000000000001E-3</v>
      </c>
    </row>
    <row r="17" spans="2:5" x14ac:dyDescent="0.25">
      <c r="B17" s="80" t="s">
        <v>231</v>
      </c>
      <c r="C17" s="78">
        <v>1</v>
      </c>
      <c r="D17" s="79">
        <v>7560</v>
      </c>
      <c r="E17" s="78">
        <v>3.4000000000000002E-2</v>
      </c>
    </row>
    <row r="19" spans="2:5" x14ac:dyDescent="0.25">
      <c r="B19" s="67" t="s">
        <v>522</v>
      </c>
    </row>
  </sheetData>
  <pageMargins left="0.7" right="0.7" top="0.75" bottom="0.75" header="0.3" footer="0.3"/>
  <pageSetup paperSize="9"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A2" sqref="A2"/>
    </sheetView>
  </sheetViews>
  <sheetFormatPr baseColWidth="10" defaultRowHeight="12.75" x14ac:dyDescent="0.2"/>
  <cols>
    <col min="1" max="1" width="15.28515625" style="133" customWidth="1"/>
    <col min="2" max="2" width="9.85546875" style="133" customWidth="1"/>
    <col min="3" max="3" width="9.140625" style="133" bestFit="1" customWidth="1"/>
    <col min="4" max="4" width="10.140625" style="133" bestFit="1" customWidth="1"/>
    <col min="5" max="5" width="9.140625" style="133" bestFit="1" customWidth="1"/>
    <col min="6" max="6" width="9" style="133" bestFit="1" customWidth="1"/>
    <col min="7" max="7" width="7.5703125" style="133" bestFit="1" customWidth="1"/>
    <col min="8" max="8" width="14.7109375" style="133" customWidth="1"/>
    <col min="9" max="9" width="9.42578125" style="133" customWidth="1"/>
    <col min="10" max="10" width="9.28515625" style="133" customWidth="1"/>
    <col min="11" max="16384" width="11.42578125" style="133"/>
  </cols>
  <sheetData>
    <row r="1" spans="1:14" ht="15.75" x14ac:dyDescent="0.2">
      <c r="A1" s="132" t="s">
        <v>1288</v>
      </c>
    </row>
    <row r="2" spans="1:14" ht="15" x14ac:dyDescent="0.25">
      <c r="A2" s="160" t="s">
        <v>1289</v>
      </c>
      <c r="C2" s="161"/>
      <c r="M2"/>
      <c r="N2"/>
    </row>
    <row r="3" spans="1:14" x14ac:dyDescent="0.2">
      <c r="A3" s="160"/>
      <c r="C3" s="161"/>
      <c r="M3" s="162"/>
    </row>
    <row r="4" spans="1:14" ht="25.5" customHeight="1" x14ac:dyDescent="0.2">
      <c r="A4" s="198" t="s">
        <v>1290</v>
      </c>
      <c r="B4" s="199" t="s">
        <v>207</v>
      </c>
      <c r="C4" s="199"/>
      <c r="D4" s="199" t="s">
        <v>449</v>
      </c>
      <c r="E4" s="199"/>
      <c r="F4" s="199" t="s">
        <v>1265</v>
      </c>
      <c r="G4" s="199"/>
      <c r="H4" s="198" t="s">
        <v>1291</v>
      </c>
      <c r="I4" s="200" t="s">
        <v>1292</v>
      </c>
      <c r="J4" s="200"/>
      <c r="M4" s="161"/>
    </row>
    <row r="5" spans="1:14" ht="24" customHeight="1" x14ac:dyDescent="0.25">
      <c r="A5" s="198"/>
      <c r="B5" s="163" t="s">
        <v>426</v>
      </c>
      <c r="C5" s="163" t="s">
        <v>38</v>
      </c>
      <c r="D5" s="163" t="s">
        <v>426</v>
      </c>
      <c r="E5" s="163" t="s">
        <v>38</v>
      </c>
      <c r="F5" s="163" t="s">
        <v>426</v>
      </c>
      <c r="G5" s="163" t="s">
        <v>38</v>
      </c>
      <c r="H5" s="198"/>
      <c r="I5" s="163" t="s">
        <v>426</v>
      </c>
      <c r="J5" s="163" t="s">
        <v>38</v>
      </c>
      <c r="M5"/>
      <c r="N5"/>
    </row>
    <row r="6" spans="1:14" ht="15" x14ac:dyDescent="0.25">
      <c r="A6" s="164" t="s">
        <v>1293</v>
      </c>
      <c r="B6" s="165">
        <v>1638603</v>
      </c>
      <c r="C6" s="165">
        <v>280616</v>
      </c>
      <c r="D6" s="165">
        <v>1748251</v>
      </c>
      <c r="E6" s="165">
        <v>318580</v>
      </c>
      <c r="F6" s="165">
        <v>156070</v>
      </c>
      <c r="G6" s="165">
        <v>29797</v>
      </c>
      <c r="H6" s="166">
        <f>G6/F6</f>
        <v>0.19092074069327866</v>
      </c>
      <c r="I6" s="165">
        <f>D6-B6</f>
        <v>109648</v>
      </c>
      <c r="J6" s="165">
        <f>E6-C6</f>
        <v>37964</v>
      </c>
      <c r="L6" s="162"/>
      <c r="M6"/>
      <c r="N6"/>
    </row>
    <row r="7" spans="1:14" ht="15" x14ac:dyDescent="0.25">
      <c r="A7" s="167" t="s">
        <v>1294</v>
      </c>
      <c r="B7" s="168">
        <v>4749564</v>
      </c>
      <c r="C7" s="168">
        <v>848899</v>
      </c>
      <c r="D7" s="168">
        <v>4812933</v>
      </c>
      <c r="E7" s="168">
        <v>909886</v>
      </c>
      <c r="F7" s="168">
        <v>420198</v>
      </c>
      <c r="G7" s="168">
        <v>80748</v>
      </c>
      <c r="H7" s="169">
        <f>G7/F7</f>
        <v>0.19216655005497407</v>
      </c>
      <c r="I7" s="168">
        <f t="shared" ref="I7:J10" si="0">D7-B7</f>
        <v>63369</v>
      </c>
      <c r="J7" s="168">
        <f t="shared" si="0"/>
        <v>60987</v>
      </c>
      <c r="L7" s="162"/>
      <c r="M7"/>
      <c r="N7"/>
    </row>
    <row r="8" spans="1:14" ht="15" x14ac:dyDescent="0.25">
      <c r="A8" s="164" t="s">
        <v>1295</v>
      </c>
      <c r="B8" s="165">
        <v>115871</v>
      </c>
      <c r="C8" s="165">
        <v>13667</v>
      </c>
      <c r="D8" s="165">
        <v>111577</v>
      </c>
      <c r="E8" s="165">
        <v>14439</v>
      </c>
      <c r="F8" s="165">
        <v>9131</v>
      </c>
      <c r="G8" s="165">
        <v>1491</v>
      </c>
      <c r="H8" s="166">
        <f>G8/F8</f>
        <v>0.16328989157814039</v>
      </c>
      <c r="I8" s="165">
        <f t="shared" si="0"/>
        <v>-4294</v>
      </c>
      <c r="J8" s="165">
        <f t="shared" si="0"/>
        <v>772</v>
      </c>
      <c r="L8" s="162"/>
      <c r="M8"/>
      <c r="N8"/>
    </row>
    <row r="9" spans="1:14" ht="15" x14ac:dyDescent="0.25">
      <c r="A9" s="167" t="s">
        <v>1296</v>
      </c>
      <c r="B9" s="168">
        <v>52944</v>
      </c>
      <c r="C9" s="168">
        <v>9956</v>
      </c>
      <c r="D9" s="168">
        <v>43265</v>
      </c>
      <c r="E9" s="168">
        <v>9068</v>
      </c>
      <c r="F9" s="168">
        <v>3645</v>
      </c>
      <c r="G9" s="168">
        <v>797</v>
      </c>
      <c r="H9" s="169">
        <f>G9/F9</f>
        <v>0.21865569272976682</v>
      </c>
      <c r="I9" s="168">
        <f t="shared" si="0"/>
        <v>-9679</v>
      </c>
      <c r="J9" s="168">
        <f t="shared" si="0"/>
        <v>-888</v>
      </c>
      <c r="L9" s="162"/>
      <c r="M9"/>
      <c r="N9"/>
    </row>
    <row r="10" spans="1:14" x14ac:dyDescent="0.2">
      <c r="A10" s="164" t="s">
        <v>231</v>
      </c>
      <c r="B10" s="170">
        <f>SUM(B6:B9)</f>
        <v>6556982</v>
      </c>
      <c r="C10" s="170">
        <f t="shared" ref="C10:G10" si="1">SUM(C6:C9)</f>
        <v>1153138</v>
      </c>
      <c r="D10" s="170">
        <f t="shared" si="1"/>
        <v>6716026</v>
      </c>
      <c r="E10" s="170">
        <f t="shared" si="1"/>
        <v>1251973</v>
      </c>
      <c r="F10" s="170">
        <f t="shared" si="1"/>
        <v>589044</v>
      </c>
      <c r="G10" s="170">
        <f t="shared" si="1"/>
        <v>112833</v>
      </c>
      <c r="H10" s="171">
        <f>G10/F10</f>
        <v>0.19155275327479782</v>
      </c>
      <c r="I10" s="170">
        <f t="shared" si="0"/>
        <v>159044</v>
      </c>
      <c r="J10" s="170">
        <f t="shared" si="0"/>
        <v>98835</v>
      </c>
      <c r="K10" s="161">
        <f>E10/C10-1</f>
        <v>8.5709602840249755E-2</v>
      </c>
      <c r="L10" s="162"/>
    </row>
    <row r="12" spans="1:14" x14ac:dyDescent="0.2">
      <c r="A12" s="93" t="s">
        <v>1297</v>
      </c>
    </row>
    <row r="13" spans="1:14" x14ac:dyDescent="0.2">
      <c r="A13" s="93" t="s">
        <v>1257</v>
      </c>
    </row>
  </sheetData>
  <mergeCells count="6">
    <mergeCell ref="I4:J4"/>
    <mergeCell ref="A4:A5"/>
    <mergeCell ref="B4:C4"/>
    <mergeCell ref="D4:E4"/>
    <mergeCell ref="F4:G4"/>
    <mergeCell ref="H4:H5"/>
  </mergeCells>
  <pageMargins left="0.7" right="0.7" top="0.75" bottom="0.75" header="0.3" footer="0.3"/>
  <pageSetup orientation="portrait"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A2" sqref="A2"/>
    </sheetView>
  </sheetViews>
  <sheetFormatPr baseColWidth="10" defaultRowHeight="12.75" x14ac:dyDescent="0.2"/>
  <cols>
    <col min="1" max="1" width="15.28515625" style="133" customWidth="1"/>
    <col min="2" max="2" width="9.85546875" style="133" customWidth="1"/>
    <col min="3" max="3" width="9.140625" style="133" bestFit="1" customWidth="1"/>
    <col min="4" max="4" width="10.140625" style="133" bestFit="1" customWidth="1"/>
    <col min="5" max="5" width="9.140625" style="133" bestFit="1" customWidth="1"/>
    <col min="6" max="6" width="9" style="133" bestFit="1" customWidth="1"/>
    <col min="7" max="7" width="7.5703125" style="133" bestFit="1" customWidth="1"/>
    <col min="8" max="8" width="14.7109375" style="133" customWidth="1"/>
    <col min="9" max="9" width="9.42578125" style="133" customWidth="1"/>
    <col min="10" max="10" width="9.28515625" style="133" customWidth="1"/>
    <col min="11" max="16384" width="11.42578125" style="133"/>
  </cols>
  <sheetData>
    <row r="1" spans="1:14" ht="15.75" x14ac:dyDescent="0.2">
      <c r="A1" s="132" t="s">
        <v>1298</v>
      </c>
    </row>
    <row r="2" spans="1:14" x14ac:dyDescent="0.2">
      <c r="A2" s="160" t="s">
        <v>1266</v>
      </c>
      <c r="C2" s="161"/>
    </row>
    <row r="3" spans="1:14" x14ac:dyDescent="0.2">
      <c r="A3" s="160" t="s">
        <v>1299</v>
      </c>
      <c r="C3" s="161"/>
    </row>
    <row r="4" spans="1:14" ht="29.25" customHeight="1" x14ac:dyDescent="0.2">
      <c r="A4" s="198" t="s">
        <v>1266</v>
      </c>
      <c r="B4" s="199" t="s">
        <v>207</v>
      </c>
      <c r="C4" s="199"/>
      <c r="D4" s="199" t="s">
        <v>449</v>
      </c>
      <c r="E4" s="199"/>
      <c r="F4" s="199" t="s">
        <v>1265</v>
      </c>
      <c r="G4" s="199"/>
      <c r="H4" s="198" t="s">
        <v>1291</v>
      </c>
      <c r="I4" s="200" t="s">
        <v>1292</v>
      </c>
      <c r="J4" s="200"/>
    </row>
    <row r="5" spans="1:14" ht="19.5" customHeight="1" x14ac:dyDescent="0.2">
      <c r="A5" s="198"/>
      <c r="B5" s="163" t="s">
        <v>426</v>
      </c>
      <c r="C5" s="163" t="s">
        <v>38</v>
      </c>
      <c r="D5" s="163" t="s">
        <v>426</v>
      </c>
      <c r="E5" s="163" t="s">
        <v>38</v>
      </c>
      <c r="F5" s="163" t="s">
        <v>426</v>
      </c>
      <c r="G5" s="163" t="s">
        <v>38</v>
      </c>
      <c r="H5" s="198"/>
      <c r="I5" s="163" t="s">
        <v>426</v>
      </c>
      <c r="J5" s="163" t="s">
        <v>38</v>
      </c>
    </row>
    <row r="6" spans="1:14" x14ac:dyDescent="0.2">
      <c r="A6" s="172" t="s">
        <v>1293</v>
      </c>
      <c r="B6" s="173">
        <v>431391</v>
      </c>
      <c r="C6" s="173">
        <v>81937</v>
      </c>
      <c r="D6" s="173">
        <v>463289</v>
      </c>
      <c r="E6" s="173">
        <v>94170</v>
      </c>
      <c r="F6" s="173">
        <v>41099</v>
      </c>
      <c r="G6" s="173">
        <v>8758</v>
      </c>
      <c r="H6" s="174">
        <f>G6/F6</f>
        <v>0.2130952091291759</v>
      </c>
      <c r="I6" s="173">
        <f>D6-B6</f>
        <v>31898</v>
      </c>
      <c r="J6" s="173">
        <f>E6-C6</f>
        <v>12233</v>
      </c>
    </row>
    <row r="7" spans="1:14" x14ac:dyDescent="0.2">
      <c r="A7" s="175" t="s">
        <v>1294</v>
      </c>
      <c r="B7" s="176">
        <v>349021</v>
      </c>
      <c r="C7" s="176">
        <v>60011</v>
      </c>
      <c r="D7" s="176">
        <v>349411</v>
      </c>
      <c r="E7" s="176">
        <v>63269</v>
      </c>
      <c r="F7" s="176">
        <v>30788</v>
      </c>
      <c r="G7" s="176">
        <v>5727</v>
      </c>
      <c r="H7" s="177">
        <f t="shared" ref="H7:H10" si="0">G7/F7</f>
        <v>0.1860140314408211</v>
      </c>
      <c r="I7" s="176">
        <f t="shared" ref="I7:J10" si="1">D7-B7</f>
        <v>390</v>
      </c>
      <c r="J7" s="176">
        <f t="shared" si="1"/>
        <v>3258</v>
      </c>
    </row>
    <row r="8" spans="1:14" x14ac:dyDescent="0.2">
      <c r="A8" s="172" t="s">
        <v>1295</v>
      </c>
      <c r="B8" s="173">
        <v>2681</v>
      </c>
      <c r="C8" s="173">
        <v>296</v>
      </c>
      <c r="D8" s="173">
        <v>2583</v>
      </c>
      <c r="E8" s="173">
        <v>314</v>
      </c>
      <c r="F8" s="173">
        <v>203</v>
      </c>
      <c r="G8" s="173">
        <v>32</v>
      </c>
      <c r="H8" s="174">
        <f t="shared" si="0"/>
        <v>0.15763546798029557</v>
      </c>
      <c r="I8" s="173">
        <f t="shared" si="1"/>
        <v>-98</v>
      </c>
      <c r="J8" s="173">
        <f t="shared" si="1"/>
        <v>18</v>
      </c>
    </row>
    <row r="9" spans="1:14" x14ac:dyDescent="0.2">
      <c r="A9" s="175" t="s">
        <v>1296</v>
      </c>
      <c r="B9" s="176">
        <v>919</v>
      </c>
      <c r="C9" s="176">
        <v>158</v>
      </c>
      <c r="D9" s="176">
        <v>748</v>
      </c>
      <c r="E9" s="176">
        <v>143</v>
      </c>
      <c r="F9" s="176">
        <v>63</v>
      </c>
      <c r="G9" s="176">
        <v>12</v>
      </c>
      <c r="H9" s="177">
        <f t="shared" si="0"/>
        <v>0.19047619047619047</v>
      </c>
      <c r="I9" s="176">
        <f t="shared" si="1"/>
        <v>-171</v>
      </c>
      <c r="J9" s="176">
        <f t="shared" si="1"/>
        <v>-15</v>
      </c>
    </row>
    <row r="10" spans="1:14" ht="15" x14ac:dyDescent="0.25">
      <c r="A10" s="172" t="s">
        <v>231</v>
      </c>
      <c r="B10" s="178">
        <f>SUM(B6:B9)</f>
        <v>784012</v>
      </c>
      <c r="C10" s="178">
        <f t="shared" ref="C10:G10" si="2">SUM(C6:C9)</f>
        <v>142402</v>
      </c>
      <c r="D10" s="178">
        <f t="shared" si="2"/>
        <v>816031</v>
      </c>
      <c r="E10" s="178">
        <f t="shared" si="2"/>
        <v>157896</v>
      </c>
      <c r="F10" s="178">
        <f t="shared" si="2"/>
        <v>72153</v>
      </c>
      <c r="G10" s="178">
        <f t="shared" si="2"/>
        <v>14529</v>
      </c>
      <c r="H10" s="179">
        <f t="shared" si="0"/>
        <v>0.20136376865826786</v>
      </c>
      <c r="I10" s="178">
        <f t="shared" si="1"/>
        <v>32019</v>
      </c>
      <c r="J10" s="178">
        <f t="shared" si="1"/>
        <v>15494</v>
      </c>
      <c r="K10" s="161">
        <f>E10/C10-1</f>
        <v>0.10880465162006159</v>
      </c>
      <c r="M10" s="21"/>
      <c r="N10"/>
    </row>
    <row r="11" spans="1:14" ht="15" x14ac:dyDescent="0.25">
      <c r="A11" s="21"/>
      <c r="M11"/>
      <c r="N11"/>
    </row>
    <row r="12" spans="1:14" x14ac:dyDescent="0.2">
      <c r="A12" s="93" t="s">
        <v>1257</v>
      </c>
    </row>
    <row r="13" spans="1:14" x14ac:dyDescent="0.2">
      <c r="A13" s="93" t="s">
        <v>1300</v>
      </c>
    </row>
  </sheetData>
  <mergeCells count="6">
    <mergeCell ref="I4:J4"/>
    <mergeCell ref="A4:A5"/>
    <mergeCell ref="B4:C4"/>
    <mergeCell ref="D4:E4"/>
    <mergeCell ref="F4:G4"/>
    <mergeCell ref="H4:H5"/>
  </mergeCells>
  <pageMargins left="0.7" right="0.7" top="0.75" bottom="0.75" header="0.3" footer="0.3"/>
  <pageSetup orientation="portrait" horizontalDpi="1200"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A2" sqref="A2"/>
    </sheetView>
  </sheetViews>
  <sheetFormatPr baseColWidth="10" defaultRowHeight="12.75" x14ac:dyDescent="0.2"/>
  <cols>
    <col min="1" max="1" width="15.28515625" style="133" customWidth="1"/>
    <col min="2" max="2" width="9.85546875" style="133" customWidth="1"/>
    <col min="3" max="3" width="9.140625" style="133" bestFit="1" customWidth="1"/>
    <col min="4" max="4" width="10.140625" style="133" bestFit="1" customWidth="1"/>
    <col min="5" max="5" width="9.140625" style="133" bestFit="1" customWidth="1"/>
    <col min="6" max="6" width="9" style="133" bestFit="1" customWidth="1"/>
    <col min="7" max="7" width="7.5703125" style="133" bestFit="1" customWidth="1"/>
    <col min="8" max="8" width="14.7109375" style="133" customWidth="1"/>
    <col min="9" max="9" width="9.42578125" style="133" customWidth="1"/>
    <col min="10" max="10" width="9.28515625" style="133" customWidth="1"/>
    <col min="11" max="16384" width="11.42578125" style="133"/>
  </cols>
  <sheetData>
    <row r="1" spans="1:13" ht="15.75" x14ac:dyDescent="0.2">
      <c r="A1" s="132" t="s">
        <v>1301</v>
      </c>
    </row>
    <row r="3" spans="1:13" x14ac:dyDescent="0.2">
      <c r="A3" s="160" t="s">
        <v>1302</v>
      </c>
    </row>
    <row r="4" spans="1:13" x14ac:dyDescent="0.2">
      <c r="A4" s="160" t="s">
        <v>1303</v>
      </c>
    </row>
    <row r="5" spans="1:13" ht="26.25" customHeight="1" x14ac:dyDescent="0.2">
      <c r="A5" s="198" t="s">
        <v>1302</v>
      </c>
      <c r="B5" s="199" t="s">
        <v>207</v>
      </c>
      <c r="C5" s="199"/>
      <c r="D5" s="199" t="s">
        <v>449</v>
      </c>
      <c r="E5" s="199"/>
      <c r="F5" s="199" t="s">
        <v>1265</v>
      </c>
      <c r="G5" s="199"/>
      <c r="H5" s="198" t="s">
        <v>1291</v>
      </c>
      <c r="I5" s="200" t="s">
        <v>1292</v>
      </c>
      <c r="J5" s="200"/>
    </row>
    <row r="6" spans="1:13" ht="27" customHeight="1" x14ac:dyDescent="0.2">
      <c r="A6" s="198"/>
      <c r="B6" s="163" t="s">
        <v>426</v>
      </c>
      <c r="C6" s="163" t="s">
        <v>38</v>
      </c>
      <c r="D6" s="163" t="s">
        <v>426</v>
      </c>
      <c r="E6" s="163" t="s">
        <v>38</v>
      </c>
      <c r="F6" s="163" t="s">
        <v>426</v>
      </c>
      <c r="G6" s="163" t="s">
        <v>38</v>
      </c>
      <c r="H6" s="198"/>
      <c r="I6" s="163" t="s">
        <v>426</v>
      </c>
      <c r="J6" s="163" t="s">
        <v>38</v>
      </c>
    </row>
    <row r="7" spans="1:13" x14ac:dyDescent="0.2">
      <c r="A7" s="164" t="s">
        <v>1293</v>
      </c>
      <c r="B7" s="165">
        <v>23243672</v>
      </c>
      <c r="C7" s="165">
        <v>4467173</v>
      </c>
      <c r="D7" s="165">
        <v>25816331</v>
      </c>
      <c r="E7" s="165">
        <v>5316045</v>
      </c>
      <c r="F7" s="165">
        <v>2330330</v>
      </c>
      <c r="G7" s="165">
        <v>499182</v>
      </c>
      <c r="H7" s="166">
        <f>G7/F7</f>
        <v>0.21421086283916871</v>
      </c>
      <c r="I7" s="165">
        <f>D7-B7</f>
        <v>2572659</v>
      </c>
      <c r="J7" s="165">
        <f>E7-C7</f>
        <v>848872</v>
      </c>
      <c r="M7" s="161">
        <f>E7/C7-1</f>
        <v>0.19002442932028818</v>
      </c>
    </row>
    <row r="8" spans="1:13" x14ac:dyDescent="0.2">
      <c r="A8" s="180" t="s">
        <v>1294</v>
      </c>
      <c r="B8" s="181">
        <v>14533376</v>
      </c>
      <c r="C8" s="181">
        <v>2553080</v>
      </c>
      <c r="D8" s="181">
        <v>14866476</v>
      </c>
      <c r="E8" s="181">
        <v>2744112</v>
      </c>
      <c r="F8" s="181">
        <v>1324292</v>
      </c>
      <c r="G8" s="181">
        <v>251968</v>
      </c>
      <c r="H8" s="182">
        <f t="shared" ref="H8:H11" si="0">G8/F8</f>
        <v>0.19026619506876127</v>
      </c>
      <c r="I8" s="181">
        <f t="shared" ref="I8:J11" si="1">D8-B8</f>
        <v>333100</v>
      </c>
      <c r="J8" s="181">
        <f t="shared" si="1"/>
        <v>191032</v>
      </c>
      <c r="M8" s="161">
        <f t="shared" ref="M8:M10" si="2">E8/C8-1</f>
        <v>7.4824133987184016E-2</v>
      </c>
    </row>
    <row r="9" spans="1:13" x14ac:dyDescent="0.2">
      <c r="A9" s="164" t="s">
        <v>1295</v>
      </c>
      <c r="B9" s="165">
        <v>134993</v>
      </c>
      <c r="C9" s="165">
        <v>14322</v>
      </c>
      <c r="D9" s="165">
        <v>134277</v>
      </c>
      <c r="E9" s="165">
        <v>15716</v>
      </c>
      <c r="F9" s="165">
        <v>10759</v>
      </c>
      <c r="G9" s="165">
        <v>1607</v>
      </c>
      <c r="H9" s="166">
        <f t="shared" si="0"/>
        <v>0.1493633237289711</v>
      </c>
      <c r="I9" s="165">
        <f t="shared" si="1"/>
        <v>-716</v>
      </c>
      <c r="J9" s="165">
        <f t="shared" si="1"/>
        <v>1394</v>
      </c>
      <c r="M9" s="161">
        <f t="shared" si="2"/>
        <v>9.7332774752129536E-2</v>
      </c>
    </row>
    <row r="10" spans="1:13" x14ac:dyDescent="0.2">
      <c r="A10" s="180" t="s">
        <v>1296</v>
      </c>
      <c r="B10" s="181">
        <v>46242</v>
      </c>
      <c r="C10" s="181">
        <v>8662</v>
      </c>
      <c r="D10" s="181">
        <v>40084</v>
      </c>
      <c r="E10" s="181">
        <v>8181</v>
      </c>
      <c r="F10" s="181">
        <v>3402</v>
      </c>
      <c r="G10" s="181">
        <v>714</v>
      </c>
      <c r="H10" s="182">
        <f t="shared" si="0"/>
        <v>0.20987654320987653</v>
      </c>
      <c r="I10" s="181">
        <f t="shared" si="1"/>
        <v>-6158</v>
      </c>
      <c r="J10" s="181">
        <f t="shared" si="1"/>
        <v>-481</v>
      </c>
      <c r="M10" s="161">
        <f t="shared" si="2"/>
        <v>-5.552990071577002E-2</v>
      </c>
    </row>
    <row r="11" spans="1:13" x14ac:dyDescent="0.2">
      <c r="A11" s="164" t="s">
        <v>231</v>
      </c>
      <c r="B11" s="170">
        <f>SUM(B7:B10)</f>
        <v>37958283</v>
      </c>
      <c r="C11" s="170">
        <f t="shared" ref="C11:G11" si="3">SUM(C7:C10)</f>
        <v>7043237</v>
      </c>
      <c r="D11" s="170">
        <f t="shared" si="3"/>
        <v>40857168</v>
      </c>
      <c r="E11" s="170">
        <f t="shared" si="3"/>
        <v>8084054</v>
      </c>
      <c r="F11" s="170">
        <f t="shared" si="3"/>
        <v>3668783</v>
      </c>
      <c r="G11" s="170">
        <f t="shared" si="3"/>
        <v>753471</v>
      </c>
      <c r="H11" s="171">
        <f t="shared" si="0"/>
        <v>0.20537355302834756</v>
      </c>
      <c r="I11" s="170">
        <f t="shared" si="1"/>
        <v>2898885</v>
      </c>
      <c r="J11" s="170">
        <f t="shared" si="1"/>
        <v>1040817</v>
      </c>
      <c r="K11" s="161">
        <f>E11/C11-1</f>
        <v>0.14777537657755935</v>
      </c>
      <c r="M11" s="183"/>
    </row>
    <row r="12" spans="1:13" x14ac:dyDescent="0.2">
      <c r="M12" s="161"/>
    </row>
    <row r="13" spans="1:13" x14ac:dyDescent="0.2">
      <c r="A13" s="133" t="s">
        <v>1257</v>
      </c>
    </row>
    <row r="14" spans="1:13" ht="38.25" customHeight="1" x14ac:dyDescent="0.2">
      <c r="A14" s="190" t="s">
        <v>1270</v>
      </c>
      <c r="B14" s="190"/>
      <c r="C14" s="190"/>
      <c r="D14" s="190"/>
      <c r="E14" s="190"/>
      <c r="F14" s="190"/>
      <c r="G14" s="190"/>
      <c r="H14" s="190"/>
      <c r="I14" s="190"/>
      <c r="J14" s="190"/>
    </row>
    <row r="15" spans="1:13" x14ac:dyDescent="0.2">
      <c r="A15" s="133" t="s">
        <v>1271</v>
      </c>
    </row>
  </sheetData>
  <mergeCells count="7">
    <mergeCell ref="A14:J14"/>
    <mergeCell ref="A5:A6"/>
    <mergeCell ref="B5:C5"/>
    <mergeCell ref="D5:E5"/>
    <mergeCell ref="F5:G5"/>
    <mergeCell ref="H5:H6"/>
    <mergeCell ref="I5:J5"/>
  </mergeCells>
  <pageMargins left="0.7" right="0.7" top="0.75" bottom="0.75" header="0.3" footer="0.3"/>
  <pageSetup orientation="portrait" horizontalDpi="1200"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5" sqref="C5"/>
    </sheetView>
  </sheetViews>
  <sheetFormatPr baseColWidth="10" defaultRowHeight="15" x14ac:dyDescent="0.25"/>
  <cols>
    <col min="1" max="16384" width="11.42578125" style="88"/>
  </cols>
  <sheetData>
    <row r="1" spans="1:6" x14ac:dyDescent="0.25">
      <c r="A1" s="88" t="s">
        <v>1585</v>
      </c>
    </row>
    <row r="2" spans="1:6" x14ac:dyDescent="0.25">
      <c r="A2" s="88" t="s">
        <v>1305</v>
      </c>
    </row>
    <row r="4" spans="1:6" ht="60" x14ac:dyDescent="0.25">
      <c r="A4" s="204" t="s">
        <v>1586</v>
      </c>
      <c r="B4" s="204"/>
      <c r="C4" s="205" t="s">
        <v>1587</v>
      </c>
      <c r="D4" s="205" t="s">
        <v>1588</v>
      </c>
      <c r="E4" s="205" t="s">
        <v>1589</v>
      </c>
      <c r="F4" s="205" t="s">
        <v>1590</v>
      </c>
    </row>
    <row r="5" spans="1:6" x14ac:dyDescent="0.25">
      <c r="A5" s="206" t="s">
        <v>1308</v>
      </c>
      <c r="B5" s="207" t="s">
        <v>1591</v>
      </c>
      <c r="C5" s="208">
        <v>0.79600000000000004</v>
      </c>
      <c r="D5" s="208">
        <v>0.96</v>
      </c>
      <c r="E5" s="208">
        <v>2.8130000000000002</v>
      </c>
      <c r="F5" s="208">
        <v>250</v>
      </c>
    </row>
    <row r="6" spans="1:6" x14ac:dyDescent="0.25">
      <c r="A6" s="206"/>
      <c r="B6" s="207" t="s">
        <v>1592</v>
      </c>
      <c r="C6" s="209">
        <v>0.7</v>
      </c>
      <c r="D6" s="209">
        <v>0.82499999999999996</v>
      </c>
      <c r="E6" s="209">
        <v>2.8130000000000002</v>
      </c>
      <c r="F6" s="209">
        <v>300</v>
      </c>
    </row>
    <row r="7" spans="1:6" x14ac:dyDescent="0.25">
      <c r="A7" s="206"/>
      <c r="B7" s="207" t="s">
        <v>1593</v>
      </c>
      <c r="C7" s="208">
        <v>0.7</v>
      </c>
      <c r="D7" s="208">
        <v>0.82499999999999996</v>
      </c>
      <c r="E7" s="208">
        <v>2.8130000000000002</v>
      </c>
      <c r="F7" s="208">
        <v>400</v>
      </c>
    </row>
    <row r="8" spans="1:6" x14ac:dyDescent="0.25">
      <c r="A8" s="206"/>
      <c r="B8" s="207" t="s">
        <v>1594</v>
      </c>
      <c r="C8" s="209">
        <v>0.7</v>
      </c>
      <c r="D8" s="209">
        <v>0.82499999999999996</v>
      </c>
      <c r="E8" s="209">
        <v>2.8130000000000002</v>
      </c>
      <c r="F8" s="209">
        <v>850</v>
      </c>
    </row>
    <row r="9" spans="1:6" x14ac:dyDescent="0.25">
      <c r="A9" s="206"/>
      <c r="B9" s="207" t="s">
        <v>1595</v>
      </c>
      <c r="C9" s="208">
        <v>0.7</v>
      </c>
      <c r="D9" s="208">
        <v>0.82499999999999996</v>
      </c>
      <c r="E9" s="208">
        <v>2.8130000000000002</v>
      </c>
      <c r="F9" s="208">
        <v>1000</v>
      </c>
    </row>
    <row r="10" spans="1:6" x14ac:dyDescent="0.25">
      <c r="A10" s="206"/>
      <c r="B10" s="207" t="s">
        <v>1596</v>
      </c>
      <c r="C10" s="209">
        <v>0.58499999999999996</v>
      </c>
      <c r="D10" s="209">
        <v>0.72899999999999998</v>
      </c>
      <c r="E10" s="209">
        <v>2.8130000000000002</v>
      </c>
      <c r="F10" s="209">
        <v>2000</v>
      </c>
    </row>
    <row r="11" spans="1:6" x14ac:dyDescent="0.25">
      <c r="A11" s="206"/>
      <c r="B11" s="207" t="s">
        <v>1597</v>
      </c>
      <c r="C11" s="208">
        <v>0.58499999999999996</v>
      </c>
      <c r="D11" s="208">
        <v>0.72899999999999998</v>
      </c>
      <c r="E11" s="208">
        <v>2.8130000000000002</v>
      </c>
      <c r="F11" s="208">
        <v>2500</v>
      </c>
    </row>
    <row r="12" spans="1:6" x14ac:dyDescent="0.25">
      <c r="A12" s="206"/>
      <c r="B12" s="207" t="s">
        <v>1598</v>
      </c>
      <c r="C12" s="210"/>
      <c r="D12" s="210"/>
      <c r="E12" s="210"/>
      <c r="F12" s="210"/>
    </row>
  </sheetData>
  <mergeCells count="2">
    <mergeCell ref="A4:B4"/>
    <mergeCell ref="A5:A12"/>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5" sqref="C5"/>
    </sheetView>
  </sheetViews>
  <sheetFormatPr baseColWidth="10" defaultRowHeight="15" x14ac:dyDescent="0.25"/>
  <cols>
    <col min="1" max="2" width="11.42578125" style="88"/>
    <col min="3" max="3" width="12.42578125" style="88" bestFit="1" customWidth="1"/>
    <col min="4" max="16384" width="11.42578125" style="88"/>
  </cols>
  <sheetData>
    <row r="1" spans="1:3" x14ac:dyDescent="0.25">
      <c r="A1" s="88" t="s">
        <v>1599</v>
      </c>
    </row>
    <row r="2" spans="1:3" x14ac:dyDescent="0.25">
      <c r="A2" s="88" t="s">
        <v>1305</v>
      </c>
    </row>
    <row r="5" spans="1:3" x14ac:dyDescent="0.25">
      <c r="A5" s="205" t="s">
        <v>1586</v>
      </c>
      <c r="B5" s="205" t="s">
        <v>1600</v>
      </c>
      <c r="C5" s="205" t="s">
        <v>1314</v>
      </c>
    </row>
    <row r="6" spans="1:3" x14ac:dyDescent="0.25">
      <c r="A6" s="211" t="s">
        <v>1591</v>
      </c>
      <c r="B6" s="212">
        <v>2264831</v>
      </c>
      <c r="C6" s="212">
        <v>214720273</v>
      </c>
    </row>
    <row r="7" spans="1:3" x14ac:dyDescent="0.25">
      <c r="A7" s="211" t="s">
        <v>1592</v>
      </c>
      <c r="B7" s="213">
        <v>124365</v>
      </c>
      <c r="C7" s="213">
        <v>11882574</v>
      </c>
    </row>
    <row r="8" spans="1:3" x14ac:dyDescent="0.25">
      <c r="A8" s="211" t="s">
        <v>1593</v>
      </c>
      <c r="B8" s="212">
        <v>166501</v>
      </c>
      <c r="C8" s="212">
        <v>18799740</v>
      </c>
    </row>
    <row r="9" spans="1:3" x14ac:dyDescent="0.25">
      <c r="A9" s="211" t="s">
        <v>1594</v>
      </c>
      <c r="B9" s="212">
        <v>5751</v>
      </c>
      <c r="C9" s="212">
        <v>994341</v>
      </c>
    </row>
    <row r="10" spans="1:3" x14ac:dyDescent="0.25">
      <c r="A10" s="211" t="s">
        <v>1595</v>
      </c>
      <c r="B10" s="213">
        <v>1</v>
      </c>
      <c r="C10" s="213">
        <v>0</v>
      </c>
    </row>
    <row r="11" spans="1:3" x14ac:dyDescent="0.25">
      <c r="A11" s="211" t="s">
        <v>1596</v>
      </c>
      <c r="B11" s="212">
        <v>1</v>
      </c>
      <c r="C11" s="212">
        <v>0</v>
      </c>
    </row>
    <row r="12" spans="1:3" x14ac:dyDescent="0.25">
      <c r="A12" s="211" t="s">
        <v>1597</v>
      </c>
      <c r="B12" s="212">
        <v>0</v>
      </c>
      <c r="C12" s="212">
        <v>0</v>
      </c>
    </row>
    <row r="13" spans="1:3" x14ac:dyDescent="0.25">
      <c r="A13" s="211" t="s">
        <v>1598</v>
      </c>
      <c r="B13" s="213">
        <v>44010</v>
      </c>
      <c r="C13" s="213">
        <v>16586651</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5" sqref="C5"/>
    </sheetView>
  </sheetViews>
  <sheetFormatPr baseColWidth="10" defaultRowHeight="15" x14ac:dyDescent="0.25"/>
  <cols>
    <col min="1" max="16384" width="11.42578125" style="88"/>
  </cols>
  <sheetData>
    <row r="1" spans="1:6" x14ac:dyDescent="0.25">
      <c r="A1" s="88" t="s">
        <v>1601</v>
      </c>
    </row>
    <row r="2" spans="1:6" x14ac:dyDescent="0.25">
      <c r="A2" s="88" t="s">
        <v>1305</v>
      </c>
    </row>
    <row r="5" spans="1:6" ht="30" x14ac:dyDescent="0.25">
      <c r="A5" s="204" t="s">
        <v>1586</v>
      </c>
      <c r="B5" s="204"/>
      <c r="C5" s="205" t="s">
        <v>1602</v>
      </c>
      <c r="D5" s="205" t="s">
        <v>1603</v>
      </c>
      <c r="E5" s="205" t="s">
        <v>1604</v>
      </c>
      <c r="F5" s="205" t="s">
        <v>1605</v>
      </c>
    </row>
    <row r="6" spans="1:6" x14ac:dyDescent="0.25">
      <c r="A6" s="206" t="s">
        <v>1309</v>
      </c>
      <c r="B6" s="207" t="s">
        <v>1606</v>
      </c>
      <c r="C6" s="208">
        <v>50.34</v>
      </c>
      <c r="D6" s="208">
        <v>3.956</v>
      </c>
      <c r="E6" s="208"/>
      <c r="F6" s="208"/>
    </row>
    <row r="7" spans="1:6" x14ac:dyDescent="0.25">
      <c r="A7" s="206"/>
      <c r="B7" s="207" t="s">
        <v>1607</v>
      </c>
      <c r="C7" s="209">
        <v>503.36</v>
      </c>
      <c r="D7" s="209">
        <v>1.323</v>
      </c>
      <c r="E7" s="209">
        <v>511.63</v>
      </c>
      <c r="F7" s="209">
        <v>214.26</v>
      </c>
    </row>
  </sheetData>
  <mergeCells count="2">
    <mergeCell ref="A5:B5"/>
    <mergeCell ref="A6:A7"/>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5" sqref="C5"/>
    </sheetView>
  </sheetViews>
  <sheetFormatPr baseColWidth="10" defaultRowHeight="15" x14ac:dyDescent="0.25"/>
  <cols>
    <col min="1" max="16384" width="11.42578125" style="88"/>
  </cols>
  <sheetData>
    <row r="1" spans="1:3" x14ac:dyDescent="0.25">
      <c r="A1" s="88" t="s">
        <v>1608</v>
      </c>
    </row>
    <row r="2" spans="1:3" x14ac:dyDescent="0.25">
      <c r="A2" s="88" t="s">
        <v>1305</v>
      </c>
    </row>
    <row r="5" spans="1:3" x14ac:dyDescent="0.25">
      <c r="A5" s="205" t="s">
        <v>1586</v>
      </c>
      <c r="B5" s="205" t="s">
        <v>1600</v>
      </c>
      <c r="C5" s="205" t="s">
        <v>1314</v>
      </c>
    </row>
    <row r="6" spans="1:3" x14ac:dyDescent="0.25">
      <c r="A6" s="211" t="s">
        <v>1609</v>
      </c>
      <c r="B6" s="212">
        <v>5573</v>
      </c>
      <c r="C6" s="212">
        <v>16683124</v>
      </c>
    </row>
    <row r="7" spans="1:3" x14ac:dyDescent="0.25">
      <c r="A7" s="211" t="s">
        <v>1610</v>
      </c>
      <c r="B7" s="213">
        <v>4824</v>
      </c>
      <c r="C7" s="213">
        <v>40222161</v>
      </c>
    </row>
    <row r="8" spans="1:3" x14ac:dyDescent="0.25">
      <c r="A8" s="211" t="s">
        <v>1611</v>
      </c>
      <c r="B8" s="212">
        <v>473</v>
      </c>
      <c r="C8" s="212">
        <v>207735</v>
      </c>
    </row>
    <row r="9" spans="1:3" x14ac:dyDescent="0.25">
      <c r="A9" s="211" t="s">
        <v>1612</v>
      </c>
      <c r="B9" s="212">
        <v>857</v>
      </c>
      <c r="C9" s="212">
        <v>2595204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I19" sqref="I19"/>
    </sheetView>
  </sheetViews>
  <sheetFormatPr baseColWidth="10" defaultRowHeight="15" x14ac:dyDescent="0.25"/>
  <cols>
    <col min="1" max="1" width="20" customWidth="1"/>
    <col min="14" max="14" width="17" customWidth="1"/>
  </cols>
  <sheetData>
    <row r="1" spans="1:15" x14ac:dyDescent="0.25">
      <c r="A1" t="s">
        <v>133</v>
      </c>
    </row>
    <row r="2" spans="1:15" x14ac:dyDescent="0.25">
      <c r="A2" s="19" t="s">
        <v>73</v>
      </c>
    </row>
    <row r="3" spans="1:15" x14ac:dyDescent="0.25">
      <c r="N3" t="s">
        <v>11</v>
      </c>
      <c r="O3" t="s">
        <v>119</v>
      </c>
    </row>
    <row r="4" spans="1:15" x14ac:dyDescent="0.25">
      <c r="N4" t="s">
        <v>26</v>
      </c>
      <c r="O4">
        <v>3412383</v>
      </c>
    </row>
    <row r="5" spans="1:15" x14ac:dyDescent="0.25">
      <c r="A5" t="s">
        <v>126</v>
      </c>
      <c r="B5" t="s">
        <v>127</v>
      </c>
      <c r="N5" t="s">
        <v>38</v>
      </c>
      <c r="O5">
        <v>1792233</v>
      </c>
    </row>
    <row r="6" spans="1:15" x14ac:dyDescent="0.25">
      <c r="A6" t="s">
        <v>26</v>
      </c>
      <c r="B6" s="21">
        <v>3412383</v>
      </c>
      <c r="C6" s="21"/>
      <c r="N6" t="s">
        <v>42</v>
      </c>
      <c r="O6">
        <v>1637084</v>
      </c>
    </row>
    <row r="7" spans="1:15" x14ac:dyDescent="0.25">
      <c r="A7" s="20" t="s">
        <v>38</v>
      </c>
      <c r="B7" s="24">
        <v>1792233</v>
      </c>
      <c r="N7" t="s">
        <v>37</v>
      </c>
      <c r="O7">
        <v>1631929</v>
      </c>
    </row>
    <row r="8" spans="1:15" x14ac:dyDescent="0.25">
      <c r="A8" t="s">
        <v>42</v>
      </c>
      <c r="B8" s="21">
        <v>1637084</v>
      </c>
      <c r="N8" t="s">
        <v>39</v>
      </c>
      <c r="O8">
        <v>1007325</v>
      </c>
    </row>
    <row r="9" spans="1:15" x14ac:dyDescent="0.25">
      <c r="A9" t="s">
        <v>37</v>
      </c>
      <c r="B9" s="21">
        <v>1631929</v>
      </c>
      <c r="N9" t="s">
        <v>44</v>
      </c>
      <c r="O9">
        <v>897834</v>
      </c>
    </row>
    <row r="10" spans="1:15" x14ac:dyDescent="0.25">
      <c r="A10" t="s">
        <v>39</v>
      </c>
      <c r="B10" s="21">
        <v>1007325</v>
      </c>
      <c r="N10" t="s">
        <v>41</v>
      </c>
      <c r="O10">
        <v>895298</v>
      </c>
    </row>
    <row r="11" spans="1:15" x14ac:dyDescent="0.25">
      <c r="A11" t="s">
        <v>44</v>
      </c>
      <c r="B11" s="21">
        <v>897834</v>
      </c>
      <c r="N11" t="s">
        <v>128</v>
      </c>
      <c r="O11">
        <v>786603</v>
      </c>
    </row>
    <row r="12" spans="1:15" x14ac:dyDescent="0.25">
      <c r="A12" t="s">
        <v>41</v>
      </c>
      <c r="B12" s="21">
        <v>895298</v>
      </c>
      <c r="N12" t="s">
        <v>129</v>
      </c>
      <c r="O12">
        <v>758796</v>
      </c>
    </row>
    <row r="13" spans="1:15" x14ac:dyDescent="0.25">
      <c r="A13" t="s">
        <v>128</v>
      </c>
      <c r="B13" s="21">
        <v>786603</v>
      </c>
      <c r="N13" t="s">
        <v>40</v>
      </c>
      <c r="O13">
        <v>682122</v>
      </c>
    </row>
    <row r="14" spans="1:15" x14ac:dyDescent="0.25">
      <c r="A14" t="s">
        <v>129</v>
      </c>
      <c r="B14" s="21">
        <v>758796</v>
      </c>
      <c r="N14" t="s">
        <v>34</v>
      </c>
      <c r="O14">
        <v>624718</v>
      </c>
    </row>
    <row r="15" spans="1:15" x14ac:dyDescent="0.25">
      <c r="A15" t="s">
        <v>40</v>
      </c>
      <c r="B15" s="21">
        <v>682122</v>
      </c>
      <c r="N15" t="s">
        <v>35</v>
      </c>
      <c r="O15">
        <v>623110</v>
      </c>
    </row>
    <row r="16" spans="1:15" x14ac:dyDescent="0.25">
      <c r="A16" t="s">
        <v>34</v>
      </c>
      <c r="B16" s="21">
        <v>624718</v>
      </c>
      <c r="N16" t="s">
        <v>32</v>
      </c>
      <c r="O16">
        <v>593984</v>
      </c>
    </row>
    <row r="17" spans="1:15" x14ac:dyDescent="0.25">
      <c r="A17" t="s">
        <v>35</v>
      </c>
      <c r="B17" s="21">
        <v>623110</v>
      </c>
      <c r="N17" t="s">
        <v>21</v>
      </c>
      <c r="O17">
        <v>571139</v>
      </c>
    </row>
    <row r="18" spans="1:15" x14ac:dyDescent="0.25">
      <c r="A18" t="s">
        <v>32</v>
      </c>
      <c r="B18" s="21">
        <v>593984</v>
      </c>
      <c r="N18" t="s">
        <v>13</v>
      </c>
      <c r="O18">
        <v>459222</v>
      </c>
    </row>
    <row r="19" spans="1:15" x14ac:dyDescent="0.25">
      <c r="A19" t="s">
        <v>21</v>
      </c>
      <c r="B19" s="21">
        <v>571139</v>
      </c>
      <c r="N19" t="s">
        <v>23</v>
      </c>
      <c r="O19">
        <v>453328</v>
      </c>
    </row>
    <row r="20" spans="1:15" x14ac:dyDescent="0.25">
      <c r="A20" t="s">
        <v>13</v>
      </c>
      <c r="B20" s="21">
        <v>459222</v>
      </c>
      <c r="N20" t="s">
        <v>33</v>
      </c>
      <c r="O20">
        <v>445202</v>
      </c>
    </row>
    <row r="21" spans="1:15" x14ac:dyDescent="0.25">
      <c r="A21" t="s">
        <v>23</v>
      </c>
      <c r="B21" s="21">
        <v>453328</v>
      </c>
      <c r="N21" t="s">
        <v>130</v>
      </c>
      <c r="O21">
        <v>377070</v>
      </c>
    </row>
    <row r="22" spans="1:15" x14ac:dyDescent="0.25">
      <c r="A22" t="s">
        <v>33</v>
      </c>
      <c r="B22" s="21">
        <v>445202</v>
      </c>
      <c r="N22" t="s">
        <v>31</v>
      </c>
      <c r="O22">
        <v>325728</v>
      </c>
    </row>
    <row r="23" spans="1:15" x14ac:dyDescent="0.25">
      <c r="A23" t="s">
        <v>130</v>
      </c>
      <c r="B23" s="21">
        <v>377070</v>
      </c>
      <c r="N23" t="s">
        <v>24</v>
      </c>
      <c r="O23">
        <v>246062</v>
      </c>
    </row>
    <row r="24" spans="1:15" x14ac:dyDescent="0.25">
      <c r="A24" t="s">
        <v>31</v>
      </c>
      <c r="B24" s="21">
        <v>325728</v>
      </c>
      <c r="N24" t="s">
        <v>25</v>
      </c>
      <c r="O24">
        <v>232747</v>
      </c>
    </row>
    <row r="25" spans="1:15" x14ac:dyDescent="0.25">
      <c r="A25" t="s">
        <v>24</v>
      </c>
      <c r="B25" s="21">
        <v>246062</v>
      </c>
      <c r="N25" t="s">
        <v>17</v>
      </c>
      <c r="O25">
        <v>222041</v>
      </c>
    </row>
    <row r="26" spans="1:15" x14ac:dyDescent="0.25">
      <c r="A26" t="s">
        <v>25</v>
      </c>
      <c r="B26" s="21">
        <v>232747</v>
      </c>
      <c r="N26" t="s">
        <v>19</v>
      </c>
      <c r="O26">
        <v>215412</v>
      </c>
    </row>
    <row r="27" spans="1:15" x14ac:dyDescent="0.25">
      <c r="A27" t="s">
        <v>17</v>
      </c>
      <c r="B27" s="21">
        <v>222041</v>
      </c>
      <c r="N27" t="s">
        <v>28</v>
      </c>
      <c r="O27">
        <v>211837</v>
      </c>
    </row>
    <row r="28" spans="1:15" x14ac:dyDescent="0.25">
      <c r="A28" t="s">
        <v>19</v>
      </c>
      <c r="B28" s="21">
        <v>215412</v>
      </c>
      <c r="N28" t="s">
        <v>131</v>
      </c>
      <c r="O28">
        <v>186608</v>
      </c>
    </row>
    <row r="29" spans="1:15" x14ac:dyDescent="0.25">
      <c r="A29" t="s">
        <v>28</v>
      </c>
      <c r="B29" s="21">
        <v>211837</v>
      </c>
      <c r="N29" t="s">
        <v>15</v>
      </c>
      <c r="O29">
        <v>184344</v>
      </c>
    </row>
    <row r="30" spans="1:15" x14ac:dyDescent="0.25">
      <c r="A30" t="s">
        <v>131</v>
      </c>
      <c r="B30" s="21">
        <v>186608</v>
      </c>
      <c r="N30" t="s">
        <v>30</v>
      </c>
      <c r="O30">
        <v>166176</v>
      </c>
    </row>
    <row r="31" spans="1:15" x14ac:dyDescent="0.25">
      <c r="A31" t="s">
        <v>15</v>
      </c>
      <c r="B31" s="21">
        <v>184344</v>
      </c>
      <c r="N31" t="s">
        <v>18</v>
      </c>
      <c r="O31">
        <v>153381</v>
      </c>
    </row>
    <row r="32" spans="1:15" x14ac:dyDescent="0.25">
      <c r="A32" t="s">
        <v>30</v>
      </c>
      <c r="B32" s="21">
        <v>166176</v>
      </c>
      <c r="N32" t="s">
        <v>14</v>
      </c>
      <c r="O32">
        <v>142210</v>
      </c>
    </row>
    <row r="33" spans="1:15" x14ac:dyDescent="0.25">
      <c r="A33" t="s">
        <v>18</v>
      </c>
      <c r="B33" s="21">
        <v>153381</v>
      </c>
      <c r="N33" t="s">
        <v>16</v>
      </c>
      <c r="O33">
        <v>134731</v>
      </c>
    </row>
    <row r="34" spans="1:15" x14ac:dyDescent="0.25">
      <c r="A34" t="s">
        <v>14</v>
      </c>
      <c r="B34" s="21">
        <v>142210</v>
      </c>
      <c r="N34" t="s">
        <v>36</v>
      </c>
      <c r="O34">
        <v>127906</v>
      </c>
    </row>
    <row r="35" spans="1:15" x14ac:dyDescent="0.25">
      <c r="A35" t="s">
        <v>16</v>
      </c>
      <c r="B35" s="21">
        <v>134731</v>
      </c>
      <c r="N35" t="s">
        <v>22</v>
      </c>
      <c r="O35">
        <v>101430</v>
      </c>
    </row>
    <row r="36" spans="1:15" x14ac:dyDescent="0.25">
      <c r="A36" t="s">
        <v>36</v>
      </c>
      <c r="B36" s="21">
        <v>127906</v>
      </c>
      <c r="N36" t="s">
        <v>132</v>
      </c>
      <c r="O36">
        <v>20299993</v>
      </c>
    </row>
    <row r="37" spans="1:15" x14ac:dyDescent="0.25">
      <c r="A37" t="s">
        <v>22</v>
      </c>
      <c r="B37" s="21">
        <v>101430</v>
      </c>
    </row>
    <row r="38" spans="1:15" x14ac:dyDescent="0.25">
      <c r="A38" t="s">
        <v>132</v>
      </c>
      <c r="B38">
        <v>20299993</v>
      </c>
    </row>
  </sheetData>
  <autoFilter ref="A5:B37">
    <sortState ref="A6:B37">
      <sortCondition descending="1" ref="B5:B37"/>
    </sortState>
  </autoFilter>
  <pageMargins left="0.7" right="0.7" top="0.75" bottom="0.75" header="0.3" footer="0.3"/>
  <pageSetup orientation="portrait" horizontalDpi="4294967295" verticalDpi="4294967295"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5" sqref="C5"/>
    </sheetView>
  </sheetViews>
  <sheetFormatPr baseColWidth="10" defaultRowHeight="15" x14ac:dyDescent="0.25"/>
  <cols>
    <col min="1" max="16384" width="11.42578125" style="88"/>
  </cols>
  <sheetData>
    <row r="1" spans="1:6" x14ac:dyDescent="0.25">
      <c r="A1" s="88" t="s">
        <v>1613</v>
      </c>
    </row>
    <row r="2" spans="1:6" x14ac:dyDescent="0.25">
      <c r="A2" s="88" t="s">
        <v>1305</v>
      </c>
    </row>
    <row r="5" spans="1:6" ht="30.75" thickBot="1" x14ac:dyDescent="0.3">
      <c r="A5" s="204" t="s">
        <v>1586</v>
      </c>
      <c r="B5" s="204"/>
      <c r="C5" s="205" t="s">
        <v>1602</v>
      </c>
      <c r="D5" s="205" t="s">
        <v>1603</v>
      </c>
      <c r="E5" s="205" t="s">
        <v>1604</v>
      </c>
      <c r="F5" s="205" t="s">
        <v>1605</v>
      </c>
    </row>
    <row r="6" spans="1:6" ht="15.75" thickBot="1" x14ac:dyDescent="0.3">
      <c r="A6" s="206" t="s">
        <v>1614</v>
      </c>
      <c r="B6" s="214" t="s">
        <v>1609</v>
      </c>
      <c r="C6" s="215"/>
      <c r="D6" s="215">
        <v>0.62</v>
      </c>
      <c r="E6" s="215"/>
      <c r="F6" s="215"/>
    </row>
    <row r="7" spans="1:6" ht="15.75" thickBot="1" x14ac:dyDescent="0.3">
      <c r="A7" s="206"/>
      <c r="B7" s="216" t="s">
        <v>1610</v>
      </c>
      <c r="C7" s="217"/>
      <c r="D7" s="217" t="s">
        <v>1615</v>
      </c>
      <c r="E7" s="217">
        <v>0.31</v>
      </c>
      <c r="F7" s="217"/>
    </row>
    <row r="8" spans="1:6" ht="15.75" thickBot="1" x14ac:dyDescent="0.3">
      <c r="A8" s="206"/>
      <c r="B8" s="216" t="s">
        <v>1611</v>
      </c>
      <c r="C8" s="218">
        <v>50.34</v>
      </c>
      <c r="D8" s="218">
        <v>2.653</v>
      </c>
      <c r="E8" s="218"/>
      <c r="F8" s="218"/>
    </row>
    <row r="9" spans="1:6" ht="15.75" thickBot="1" x14ac:dyDescent="0.3">
      <c r="A9" s="206"/>
      <c r="B9" s="216" t="s">
        <v>1612</v>
      </c>
      <c r="C9" s="217">
        <v>503.36</v>
      </c>
      <c r="D9" s="217">
        <v>0.81799999999999995</v>
      </c>
      <c r="E9" s="217">
        <v>154.69999999999999</v>
      </c>
      <c r="F9" s="217">
        <v>135.30000000000001</v>
      </c>
    </row>
  </sheetData>
  <mergeCells count="2">
    <mergeCell ref="A5:B5"/>
    <mergeCell ref="A6:A9"/>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5" sqref="C5"/>
    </sheetView>
  </sheetViews>
  <sheetFormatPr baseColWidth="10" defaultRowHeight="15" x14ac:dyDescent="0.25"/>
  <cols>
    <col min="1" max="16384" width="11.42578125" style="88"/>
  </cols>
  <sheetData>
    <row r="1" spans="1:3" x14ac:dyDescent="0.25">
      <c r="A1" s="88" t="s">
        <v>1616</v>
      </c>
    </row>
    <row r="2" spans="1:3" x14ac:dyDescent="0.25">
      <c r="A2" s="88" t="s">
        <v>1617</v>
      </c>
    </row>
    <row r="6" spans="1:3" x14ac:dyDescent="0.25">
      <c r="A6" s="205" t="s">
        <v>1586</v>
      </c>
      <c r="B6" s="205" t="s">
        <v>1600</v>
      </c>
      <c r="C6" s="205" t="s">
        <v>1314</v>
      </c>
    </row>
    <row r="7" spans="1:3" x14ac:dyDescent="0.25">
      <c r="A7" s="211" t="s">
        <v>1609</v>
      </c>
      <c r="B7" s="219">
        <v>5573</v>
      </c>
      <c r="C7" s="219">
        <v>16683124</v>
      </c>
    </row>
    <row r="8" spans="1:3" x14ac:dyDescent="0.25">
      <c r="A8" s="211" t="s">
        <v>1610</v>
      </c>
      <c r="B8" s="220">
        <v>4824</v>
      </c>
      <c r="C8" s="220">
        <v>40222161</v>
      </c>
    </row>
    <row r="9" spans="1:3" x14ac:dyDescent="0.25">
      <c r="A9" s="211" t="s">
        <v>1611</v>
      </c>
      <c r="B9" s="221">
        <v>473</v>
      </c>
      <c r="C9" s="219">
        <v>207735</v>
      </c>
    </row>
    <row r="10" spans="1:3" x14ac:dyDescent="0.25">
      <c r="A10" s="211" t="s">
        <v>1612</v>
      </c>
      <c r="B10" s="221">
        <v>857</v>
      </c>
      <c r="C10" s="219">
        <v>2595204</v>
      </c>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5" sqref="C5"/>
    </sheetView>
  </sheetViews>
  <sheetFormatPr baseColWidth="10" defaultRowHeight="15" x14ac:dyDescent="0.25"/>
  <cols>
    <col min="1" max="16384" width="11.42578125" style="88"/>
  </cols>
  <sheetData>
    <row r="1" spans="1:8" x14ac:dyDescent="0.25">
      <c r="A1" s="88" t="s">
        <v>1618</v>
      </c>
    </row>
    <row r="2" spans="1:8" x14ac:dyDescent="0.25">
      <c r="A2" s="88" t="s">
        <v>1305</v>
      </c>
    </row>
    <row r="5" spans="1:8" ht="45.75" thickBot="1" x14ac:dyDescent="0.3">
      <c r="A5" s="204" t="s">
        <v>1586</v>
      </c>
      <c r="B5" s="204"/>
      <c r="C5" s="205" t="s">
        <v>1602</v>
      </c>
      <c r="D5" s="205" t="s">
        <v>1619</v>
      </c>
      <c r="E5" s="205" t="s">
        <v>1620</v>
      </c>
      <c r="F5" s="205" t="s">
        <v>1621</v>
      </c>
      <c r="G5" s="222" t="s">
        <v>1604</v>
      </c>
      <c r="H5" s="222"/>
    </row>
    <row r="6" spans="1:8" ht="15.75" thickBot="1" x14ac:dyDescent="0.3">
      <c r="A6" s="206" t="s">
        <v>1310</v>
      </c>
      <c r="B6" s="214" t="s">
        <v>1622</v>
      </c>
      <c r="C6" s="215">
        <v>503.36</v>
      </c>
      <c r="D6" s="215">
        <v>0.89929999999999999</v>
      </c>
      <c r="E6" s="215">
        <v>1.5983000000000001</v>
      </c>
      <c r="F6" s="215">
        <v>1.7972999999999999</v>
      </c>
      <c r="G6" s="215">
        <v>154.69999999999999</v>
      </c>
      <c r="H6" s="215">
        <v>344.18</v>
      </c>
    </row>
    <row r="7" spans="1:8" ht="15.75" thickBot="1" x14ac:dyDescent="0.3">
      <c r="A7" s="206"/>
      <c r="B7" s="216" t="s">
        <v>1623</v>
      </c>
      <c r="C7" s="217">
        <v>503.36</v>
      </c>
      <c r="D7" s="217"/>
      <c r="E7" s="217">
        <v>1.2509999999999999</v>
      </c>
      <c r="F7" s="217"/>
      <c r="G7" s="217">
        <v>154.69999999999999</v>
      </c>
      <c r="H7" s="217">
        <v>273.38</v>
      </c>
    </row>
  </sheetData>
  <mergeCells count="3">
    <mergeCell ref="A5:B5"/>
    <mergeCell ref="G5:H5"/>
    <mergeCell ref="A6:A7"/>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baseColWidth="10" defaultRowHeight="15" x14ac:dyDescent="0.25"/>
  <cols>
    <col min="1" max="2" width="11.42578125" style="88"/>
    <col min="3" max="3" width="12.42578125" style="88" bestFit="1" customWidth="1"/>
    <col min="4" max="16384" width="11.42578125" style="88"/>
  </cols>
  <sheetData>
    <row r="1" spans="1:3" x14ac:dyDescent="0.25">
      <c r="A1" s="88" t="s">
        <v>1624</v>
      </c>
    </row>
    <row r="2" spans="1:3" x14ac:dyDescent="0.25">
      <c r="A2" s="88" t="s">
        <v>1617</v>
      </c>
    </row>
    <row r="4" spans="1:3" x14ac:dyDescent="0.25">
      <c r="A4" s="205" t="s">
        <v>1586</v>
      </c>
      <c r="B4" s="205" t="s">
        <v>1600</v>
      </c>
      <c r="C4" s="205" t="s">
        <v>1314</v>
      </c>
    </row>
    <row r="5" spans="1:3" x14ac:dyDescent="0.25">
      <c r="A5" s="211" t="s">
        <v>1622</v>
      </c>
      <c r="B5" s="219">
        <v>6474</v>
      </c>
      <c r="C5" s="219">
        <v>358734509</v>
      </c>
    </row>
    <row r="6" spans="1:3" x14ac:dyDescent="0.25">
      <c r="A6" s="211" t="s">
        <v>1623</v>
      </c>
      <c r="B6" s="220">
        <v>23002</v>
      </c>
      <c r="C6" s="220">
        <v>110152267</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5" sqref="C5"/>
    </sheetView>
  </sheetViews>
  <sheetFormatPr baseColWidth="10" defaultRowHeight="15" x14ac:dyDescent="0.25"/>
  <cols>
    <col min="1" max="16384" width="11.42578125" style="88"/>
  </cols>
  <sheetData>
    <row r="1" spans="1:8" x14ac:dyDescent="0.25">
      <c r="A1" s="88" t="s">
        <v>1625</v>
      </c>
    </row>
    <row r="2" spans="1:8" x14ac:dyDescent="0.25">
      <c r="A2" s="88" t="s">
        <v>1305</v>
      </c>
    </row>
    <row r="5" spans="1:8" ht="45.75" thickBot="1" x14ac:dyDescent="0.3">
      <c r="A5" s="204" t="s">
        <v>1586</v>
      </c>
      <c r="B5" s="204"/>
      <c r="C5" s="205" t="s">
        <v>1602</v>
      </c>
      <c r="D5" s="205" t="s">
        <v>1619</v>
      </c>
      <c r="E5" s="205" t="s">
        <v>1620</v>
      </c>
      <c r="F5" s="205" t="s">
        <v>1621</v>
      </c>
      <c r="G5" s="205" t="s">
        <v>1626</v>
      </c>
      <c r="H5" s="205" t="s">
        <v>1605</v>
      </c>
    </row>
    <row r="6" spans="1:8" ht="15.75" thickBot="1" x14ac:dyDescent="0.3">
      <c r="A6" s="206" t="s">
        <v>1627</v>
      </c>
      <c r="B6" s="214" t="s">
        <v>1628</v>
      </c>
      <c r="C6" s="215">
        <v>1510.07</v>
      </c>
      <c r="D6" s="215">
        <v>0.95440000000000003</v>
      </c>
      <c r="E6" s="215">
        <v>1.5629999999999999</v>
      </c>
      <c r="F6" s="215">
        <v>1.8452</v>
      </c>
      <c r="G6" s="215">
        <v>0</v>
      </c>
      <c r="H6" s="215">
        <v>352.59</v>
      </c>
    </row>
    <row r="7" spans="1:8" ht="15.75" thickBot="1" x14ac:dyDescent="0.3">
      <c r="A7" s="206"/>
      <c r="B7" s="216" t="s">
        <v>1629</v>
      </c>
      <c r="C7" s="217">
        <v>1510.07</v>
      </c>
      <c r="D7" s="217">
        <v>0.77849999999999997</v>
      </c>
      <c r="E7" s="217">
        <v>1.4191</v>
      </c>
      <c r="F7" s="217">
        <v>1.6112</v>
      </c>
      <c r="G7" s="217">
        <v>0</v>
      </c>
      <c r="H7" s="217">
        <v>344.18</v>
      </c>
    </row>
  </sheetData>
  <mergeCells count="2">
    <mergeCell ref="A5:B5"/>
    <mergeCell ref="A6:A7"/>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5" sqref="C5"/>
    </sheetView>
  </sheetViews>
  <sheetFormatPr baseColWidth="10" defaultRowHeight="15" x14ac:dyDescent="0.25"/>
  <cols>
    <col min="1" max="2" width="11.42578125" style="88"/>
    <col min="3" max="3" width="12.42578125" style="88" bestFit="1" customWidth="1"/>
    <col min="4" max="16384" width="11.42578125" style="88"/>
  </cols>
  <sheetData>
    <row r="1" spans="1:3" x14ac:dyDescent="0.25">
      <c r="A1" s="88" t="s">
        <v>1630</v>
      </c>
    </row>
    <row r="2" spans="1:3" x14ac:dyDescent="0.25">
      <c r="A2" s="88" t="s">
        <v>1617</v>
      </c>
    </row>
    <row r="5" spans="1:3" x14ac:dyDescent="0.25">
      <c r="A5" s="205" t="s">
        <v>1586</v>
      </c>
      <c r="B5" s="205" t="s">
        <v>1600</v>
      </c>
      <c r="C5" s="205" t="s">
        <v>1314</v>
      </c>
    </row>
    <row r="6" spans="1:3" x14ac:dyDescent="0.25">
      <c r="A6" s="211" t="s">
        <v>1628</v>
      </c>
      <c r="B6" s="221">
        <v>68</v>
      </c>
      <c r="C6" s="219">
        <v>122315752</v>
      </c>
    </row>
    <row r="7" spans="1:3" x14ac:dyDescent="0.25">
      <c r="A7" s="211" t="s">
        <v>1629</v>
      </c>
      <c r="B7" s="223">
        <v>3</v>
      </c>
      <c r="C7" s="220">
        <v>18862524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19" sqref="I19"/>
    </sheetView>
  </sheetViews>
  <sheetFormatPr baseColWidth="10" defaultColWidth="15.28515625" defaultRowHeight="15" x14ac:dyDescent="0.25"/>
  <sheetData>
    <row r="1" spans="1:9" x14ac:dyDescent="0.25">
      <c r="A1" t="s">
        <v>134</v>
      </c>
    </row>
    <row r="2" spans="1:9" x14ac:dyDescent="0.25">
      <c r="A2" s="19" t="s">
        <v>73</v>
      </c>
    </row>
    <row r="5" spans="1:9" s="25" customFormat="1" ht="75" x14ac:dyDescent="0.25">
      <c r="A5" s="25" t="s">
        <v>2</v>
      </c>
      <c r="B5" s="25" t="s">
        <v>135</v>
      </c>
      <c r="C5" s="25" t="s">
        <v>136</v>
      </c>
      <c r="D5" s="25" t="s">
        <v>137</v>
      </c>
      <c r="E5" s="25" t="s">
        <v>138</v>
      </c>
      <c r="F5" s="25" t="s">
        <v>139</v>
      </c>
      <c r="G5" s="25" t="s">
        <v>140</v>
      </c>
      <c r="H5" s="25" t="s">
        <v>141</v>
      </c>
      <c r="I5" s="25" t="s">
        <v>142</v>
      </c>
    </row>
    <row r="6" spans="1:9" x14ac:dyDescent="0.25">
      <c r="A6">
        <v>2013</v>
      </c>
      <c r="B6" s="21">
        <v>70246</v>
      </c>
      <c r="C6" s="21">
        <v>282499</v>
      </c>
      <c r="D6" s="21">
        <v>98394</v>
      </c>
      <c r="E6" s="21">
        <v>9369</v>
      </c>
      <c r="F6" s="21">
        <v>347298</v>
      </c>
      <c r="G6" s="21">
        <v>3034</v>
      </c>
      <c r="H6" s="21">
        <v>523456</v>
      </c>
      <c r="I6" s="21">
        <v>62952</v>
      </c>
    </row>
    <row r="7" spans="1:9" x14ac:dyDescent="0.25">
      <c r="A7">
        <v>2014</v>
      </c>
      <c r="B7" s="21">
        <v>77509</v>
      </c>
      <c r="C7" s="21">
        <v>295797</v>
      </c>
      <c r="D7" s="21">
        <v>107248</v>
      </c>
      <c r="E7" s="21">
        <v>9548</v>
      </c>
      <c r="F7" s="21">
        <v>363344</v>
      </c>
      <c r="G7" s="21">
        <v>2860</v>
      </c>
      <c r="H7" s="21">
        <v>540644</v>
      </c>
      <c r="I7" s="21">
        <v>66390</v>
      </c>
    </row>
    <row r="8" spans="1:9" x14ac:dyDescent="0.25">
      <c r="A8">
        <v>2015</v>
      </c>
      <c r="B8" s="21">
        <v>82606</v>
      </c>
      <c r="C8" s="21">
        <v>312586</v>
      </c>
      <c r="D8" s="21">
        <v>119587</v>
      </c>
      <c r="E8" s="21">
        <v>9329</v>
      </c>
      <c r="F8" s="21">
        <v>385457</v>
      </c>
      <c r="G8" s="21">
        <v>2875</v>
      </c>
      <c r="H8" s="21">
        <v>551836</v>
      </c>
      <c r="I8" s="21">
        <v>70979</v>
      </c>
    </row>
    <row r="9" spans="1:9" x14ac:dyDescent="0.25">
      <c r="A9">
        <v>2016</v>
      </c>
      <c r="B9" s="21">
        <v>89558</v>
      </c>
      <c r="C9" s="21">
        <v>334254</v>
      </c>
      <c r="D9" s="21">
        <v>130890</v>
      </c>
      <c r="E9" s="21">
        <v>9329</v>
      </c>
      <c r="F9" s="21">
        <v>407270</v>
      </c>
      <c r="G9" s="21">
        <v>3040</v>
      </c>
      <c r="H9" s="21">
        <v>575641</v>
      </c>
      <c r="I9" s="21">
        <v>74255</v>
      </c>
    </row>
    <row r="10" spans="1:9" x14ac:dyDescent="0.25">
      <c r="A10">
        <v>2017</v>
      </c>
      <c r="B10" s="21">
        <v>96726</v>
      </c>
      <c r="C10" s="21">
        <v>343480</v>
      </c>
      <c r="D10" s="21">
        <v>144472</v>
      </c>
      <c r="E10" s="21">
        <v>9194</v>
      </c>
      <c r="F10" s="21">
        <v>435724</v>
      </c>
      <c r="G10" s="21">
        <v>3204</v>
      </c>
      <c r="H10" s="21">
        <v>605107</v>
      </c>
      <c r="I10" s="21">
        <v>79961</v>
      </c>
    </row>
    <row r="11" spans="1:9" x14ac:dyDescent="0.25">
      <c r="A11">
        <v>2018</v>
      </c>
      <c r="B11" s="21">
        <v>104065</v>
      </c>
      <c r="C11" s="21">
        <v>354114</v>
      </c>
      <c r="D11" s="21">
        <v>141254</v>
      </c>
      <c r="E11" s="21">
        <v>9458</v>
      </c>
      <c r="F11" s="21">
        <v>452017</v>
      </c>
      <c r="G11" s="21">
        <v>2703</v>
      </c>
      <c r="H11" s="21">
        <v>614655</v>
      </c>
      <c r="I11" s="21">
        <v>82734</v>
      </c>
    </row>
    <row r="12" spans="1:9" x14ac:dyDescent="0.25">
      <c r="A12" s="22">
        <v>43466</v>
      </c>
      <c r="B12" s="21">
        <v>107717</v>
      </c>
      <c r="C12" s="21">
        <v>354545</v>
      </c>
      <c r="D12" s="21">
        <v>147313</v>
      </c>
      <c r="E12" s="21">
        <v>9448</v>
      </c>
      <c r="F12" s="21">
        <v>454528</v>
      </c>
      <c r="G12" s="21">
        <v>2716</v>
      </c>
      <c r="H12" s="21">
        <v>619635</v>
      </c>
      <c r="I12" s="21">
        <v>82668</v>
      </c>
    </row>
    <row r="13" spans="1:9" x14ac:dyDescent="0.25">
      <c r="A13" s="22">
        <v>43497</v>
      </c>
      <c r="B13" s="21">
        <v>109824</v>
      </c>
      <c r="C13" s="21">
        <v>354178</v>
      </c>
      <c r="D13" s="21">
        <v>149137</v>
      </c>
      <c r="E13" s="21">
        <v>9537</v>
      </c>
      <c r="F13" s="21">
        <v>457311</v>
      </c>
      <c r="G13" s="21">
        <v>2777</v>
      </c>
      <c r="H13" s="21">
        <v>626050</v>
      </c>
      <c r="I13" s="21">
        <v>83419</v>
      </c>
    </row>
    <row r="14" spans="1:9" x14ac:dyDescent="0.25">
      <c r="B14" s="4">
        <f>B13/B11-1</f>
        <v>5.5340412242348425E-2</v>
      </c>
      <c r="C14" s="26">
        <f>C13/C11-1</f>
        <v>1.8073275837715563E-4</v>
      </c>
      <c r="D14" s="4">
        <f t="shared" ref="D14:I14" si="0">D13/D11-1</f>
        <v>5.5807269174678265E-2</v>
      </c>
      <c r="E14" s="4">
        <f t="shared" si="0"/>
        <v>8.3527172763797619E-3</v>
      </c>
      <c r="F14" s="4">
        <f>F13/F11-1</f>
        <v>1.171194888687821E-2</v>
      </c>
      <c r="G14" s="4">
        <f t="shared" si="0"/>
        <v>2.7376988531261581E-2</v>
      </c>
      <c r="H14" s="4">
        <f>H13/H11-1</f>
        <v>1.8538855130113552E-2</v>
      </c>
      <c r="I14" s="4">
        <f t="shared" si="0"/>
        <v>8.2795464984166678E-3</v>
      </c>
    </row>
    <row r="15" spans="1:9" x14ac:dyDescent="0.25">
      <c r="B15" s="27">
        <f>B13-B11</f>
        <v>5759</v>
      </c>
      <c r="C15" s="27">
        <f t="shared" ref="C15:I15" si="1">C13-C11</f>
        <v>64</v>
      </c>
      <c r="D15" s="27">
        <f t="shared" si="1"/>
        <v>7883</v>
      </c>
      <c r="E15" s="27">
        <f t="shared" si="1"/>
        <v>79</v>
      </c>
      <c r="F15" s="27">
        <f>F13-F11</f>
        <v>5294</v>
      </c>
      <c r="G15" s="27">
        <f t="shared" si="1"/>
        <v>74</v>
      </c>
      <c r="H15" s="27">
        <f t="shared" si="1"/>
        <v>11395</v>
      </c>
      <c r="I15" s="27">
        <f t="shared" si="1"/>
        <v>685</v>
      </c>
    </row>
    <row r="16" spans="1:9" x14ac:dyDescent="0.25">
      <c r="B16" s="4">
        <f>B13/B12-1</f>
        <v>1.9560515053334226E-2</v>
      </c>
      <c r="C16" s="4">
        <f t="shared" ref="C16:I16" si="2">C13/C12-1</f>
        <v>-1.0351295322172938E-3</v>
      </c>
      <c r="D16" s="4">
        <f t="shared" si="2"/>
        <v>1.2381799298093243E-2</v>
      </c>
      <c r="E16" s="4">
        <f t="shared" si="2"/>
        <v>9.419983065199089E-3</v>
      </c>
      <c r="F16" s="4">
        <f t="shared" si="2"/>
        <v>6.122835116868508E-3</v>
      </c>
      <c r="G16" s="4">
        <f t="shared" si="2"/>
        <v>2.2459499263622895E-2</v>
      </c>
      <c r="H16" s="4">
        <f t="shared" si="2"/>
        <v>1.0352869027734135E-2</v>
      </c>
      <c r="I16" s="4">
        <f t="shared" si="2"/>
        <v>9.0845308946629899E-3</v>
      </c>
    </row>
    <row r="17" spans="2:9" x14ac:dyDescent="0.25">
      <c r="B17" s="27">
        <f>B13-B12</f>
        <v>2107</v>
      </c>
      <c r="C17" s="27">
        <f t="shared" ref="C17:I17" si="3">C13-C12</f>
        <v>-367</v>
      </c>
      <c r="D17" s="27">
        <f t="shared" si="3"/>
        <v>1824</v>
      </c>
      <c r="E17" s="27">
        <f t="shared" si="3"/>
        <v>89</v>
      </c>
      <c r="F17" s="27">
        <f t="shared" si="3"/>
        <v>2783</v>
      </c>
      <c r="G17" s="27">
        <f t="shared" si="3"/>
        <v>61</v>
      </c>
      <c r="H17" s="27">
        <f t="shared" si="3"/>
        <v>6415</v>
      </c>
      <c r="I17" s="27">
        <f t="shared" si="3"/>
        <v>751</v>
      </c>
    </row>
    <row r="19" spans="2:9" x14ac:dyDescent="0.25">
      <c r="C19" s="21"/>
    </row>
  </sheetData>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85</vt:i4>
      </vt:variant>
    </vt:vector>
  </HeadingPairs>
  <TitlesOfParts>
    <vt:vector size="85" baseType="lpstr">
      <vt:lpstr>F1</vt:lpstr>
      <vt:lpstr>F2</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F26</vt:lpstr>
      <vt:lpstr>F27</vt:lpstr>
      <vt:lpstr>F28</vt:lpstr>
      <vt:lpstr>F29</vt:lpstr>
      <vt:lpstr>F30</vt:lpstr>
      <vt:lpstr>F31</vt:lpstr>
      <vt:lpstr>F32</vt:lpstr>
      <vt:lpstr>F33</vt:lpstr>
      <vt:lpstr>F34</vt:lpstr>
      <vt:lpstr>F35</vt:lpstr>
      <vt:lpstr>F36</vt:lpstr>
      <vt:lpstr>F37</vt:lpstr>
      <vt:lpstr>F38</vt:lpstr>
      <vt:lpstr>F39</vt:lpstr>
      <vt:lpstr>F40</vt:lpstr>
      <vt:lpstr>F41</vt:lpstr>
      <vt:lpstr>F42</vt:lpstr>
      <vt:lpstr>F43</vt:lpstr>
      <vt:lpstr>F44</vt:lpstr>
      <vt:lpstr>F45</vt:lpstr>
      <vt:lpstr>F46</vt:lpstr>
      <vt:lpstr>F47</vt:lpstr>
      <vt:lpstr>F48</vt:lpstr>
      <vt:lpstr>F49</vt:lpstr>
      <vt:lpstr>F50</vt:lpstr>
      <vt:lpstr>F51</vt:lpstr>
      <vt:lpstr>F52</vt:lpstr>
      <vt:lpstr>F53</vt:lpstr>
      <vt:lpstr>F54</vt:lpstr>
      <vt:lpstr>F55</vt:lpstr>
      <vt:lpstr>F56</vt:lpstr>
      <vt:lpstr>F57</vt:lpstr>
      <vt:lpstr>F58</vt:lpstr>
      <vt:lpstr>F59</vt:lpstr>
      <vt:lpstr>F60</vt:lpstr>
      <vt:lpstr>F61 Bovino</vt:lpstr>
      <vt:lpstr>F61 Caprino</vt:lpstr>
      <vt:lpstr>F61 Ovino</vt:lpstr>
      <vt:lpstr>F61 Porcino</vt:lpstr>
      <vt:lpstr>F62</vt:lpstr>
      <vt:lpstr>F63</vt:lpstr>
      <vt:lpstr>Consumo kWh CFE</vt:lpstr>
      <vt:lpstr>Usuarios CFE</vt:lpstr>
      <vt:lpstr>F74</vt:lpstr>
      <vt:lpstr>Tabla 1 y 2</vt:lpstr>
      <vt:lpstr>T3</vt:lpstr>
      <vt:lpstr>T4</vt:lpstr>
      <vt:lpstr>T5</vt:lpstr>
      <vt:lpstr>T6</vt:lpstr>
      <vt:lpstr>T7</vt:lpstr>
      <vt:lpstr>T8</vt:lpstr>
      <vt:lpstr>T9</vt:lpstr>
      <vt:lpstr>T10</vt:lpstr>
      <vt:lpstr>T11</vt:lpstr>
      <vt:lpstr>T12</vt:lpstr>
      <vt:lpstr>T13</vt:lpstr>
      <vt:lpstr>T14</vt:lpstr>
      <vt:lpstr>T15</vt:lpstr>
      <vt:lpstr>T16</vt:lpstr>
      <vt:lpstr>T17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Galindo Acosta</dc:creator>
  <cp:lastModifiedBy>Roberto Galindo Acosta</cp:lastModifiedBy>
  <dcterms:created xsi:type="dcterms:W3CDTF">2019-04-01T14:18:04Z</dcterms:created>
  <dcterms:modified xsi:type="dcterms:W3CDTF">2019-04-01T17:49:48Z</dcterms:modified>
</cp:coreProperties>
</file>